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alport.sharepoint.com/sites/CONTRACTACI/Documentos compartidos/2.EXPEDIENTES/Expedientes 2025/2520000/2521000/2521009 Instalacion fotovoltaica SC/PLIEGOS/"/>
    </mc:Choice>
  </mc:AlternateContent>
  <xr:revisionPtr revIDLastSave="22" documentId="14_{9F58F3FD-9310-4C20-96BD-240F3889B943}" xr6:coauthVersionLast="47" xr6:coauthVersionMax="47" xr10:uidLastSave="{6F163C45-D132-494F-A643-6B13B959FA5A}"/>
  <bookViews>
    <workbookView xWindow="32811" yWindow="-103" windowWidth="33120" windowHeight="18000" xr2:uid="{00000000-000D-0000-FFFF-FFFF00000000}"/>
  </bookViews>
  <sheets>
    <sheet name="Mediciones" sheetId="3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F17" i="3" s="1"/>
  <c r="C75" i="3"/>
  <c r="F14" i="3"/>
  <c r="C17" i="3"/>
  <c r="C73" i="3"/>
  <c r="F70" i="3"/>
  <c r="C82" i="3"/>
  <c r="F80" i="3"/>
  <c r="F82" i="3" s="1"/>
  <c r="C64" i="3"/>
  <c r="F62" i="3"/>
  <c r="F64" i="3" s="1"/>
  <c r="F54" i="3"/>
  <c r="C56" i="3"/>
  <c r="F53" i="3"/>
  <c r="F52" i="3"/>
  <c r="F44" i="3"/>
  <c r="C46" i="3"/>
  <c r="F43" i="3"/>
  <c r="C37" i="3"/>
  <c r="F35" i="3"/>
  <c r="F37" i="3" s="1"/>
  <c r="C29" i="3"/>
  <c r="F27" i="3"/>
  <c r="F26" i="3"/>
  <c r="F25" i="3"/>
  <c r="F24" i="3"/>
  <c r="F23" i="3"/>
  <c r="C8" i="3"/>
  <c r="F71" i="3"/>
  <c r="F6" i="3"/>
  <c r="F8" i="3" s="1"/>
  <c r="F73" i="3" l="1"/>
  <c r="F46" i="3"/>
  <c r="F56" i="3"/>
  <c r="F29" i="3"/>
  <c r="F75" i="3" l="1"/>
  <c r="F85" i="3" s="1"/>
</calcChain>
</file>

<file path=xl/sharedStrings.xml><?xml version="1.0" encoding="utf-8"?>
<sst xmlns="http://schemas.openxmlformats.org/spreadsheetml/2006/main" count="134" uniqueCount="50">
  <si>
    <t>Desarrollo del Proyecto Básico y Ejecutivo, incluyendo cálculos eléctricos, estructurales, estudios de integración de sistemas y tramitación de licencias necesarias.</t>
  </si>
  <si>
    <t>Gestión y obtención de permisos y legalizaciones para la planta fotovoltaica, sistema BESS, conexión eléctrica y demás instalaciones ante los organismos competentes.</t>
  </si>
  <si>
    <t>Módulos monocristalinos de 435 Wp, con una potencia total instalada de 660 kWp, incluyendo estructuras de soporte, conexionado y protecciones.</t>
  </si>
  <si>
    <t>Suministro e instalación de marquesinas metálicas fotovoltaicas y estructuras prefabricadas tipo Solarbloc en zona de acopio, con cimentaciones incluidas.</t>
  </si>
  <si>
    <t>Suministro e instalación de inversores para la planta fotovoltaica, con protecciones de CC/CA y cuadros de conexión.</t>
  </si>
  <si>
    <t>Canalización y tendido de cableado de CC y CA, conexiones a inversores y cuadros, según normativa REBT.</t>
  </si>
  <si>
    <t>Suministro e instalación de sistema BESS modular de 1 MWh, con PCS integrado, sistemas de refrigeración, protecciones y detección/extinción de incendios.</t>
  </si>
  <si>
    <t>Suministro e instalación del controlador BEMS, licencias y configuración para la gestión integral de FV, BESS, Enerkeeper y cargadores de VE.</t>
  </si>
  <si>
    <t>Integración del BEMS con el sistema Enerkeeper existente y puntos de recarga de VE, garantizando comunicación y control bidireccional.</t>
  </si>
  <si>
    <t>Ejecución de canalizaciones (zanjas, arquetas, bandejas en suelo técnico) con reposición de acabados según tipo de superficie.</t>
  </si>
  <si>
    <t>Restitución de pavimentos afectados (aglomerado asfáltico, panot, zonas ajardinadas).</t>
  </si>
  <si>
    <t>Obras de adaptación del cuarto técnico para alojar el BESS, incluyendo refuerzos estructurales, ventilación y accesos.</t>
  </si>
  <si>
    <t>Retirada del césped existente, preparación de base e instalación de césped artificial específico para pádel, homologado para competiciones aficionadas/profesionales.</t>
  </si>
  <si>
    <t>Entrega de planos “as-built”, manuales de operación y mantenimiento, certificados de conformidad y formación al personal designado por CILSA.</t>
  </si>
  <si>
    <t>Capítulo 01</t>
  </si>
  <si>
    <t>NUM.</t>
  </si>
  <si>
    <t>UM</t>
  </si>
  <si>
    <t>DESCRIPCION</t>
  </si>
  <si>
    <t>MEDICION</t>
  </si>
  <si>
    <t>PRECIO</t>
  </si>
  <si>
    <t>IMPORTE</t>
  </si>
  <si>
    <t>TOTALCAPÍTULO 01</t>
  </si>
  <si>
    <t>UD</t>
  </si>
  <si>
    <t>Kwp</t>
  </si>
  <si>
    <t>Instalación Fotovoltaica (660 kWp)</t>
  </si>
  <si>
    <t>TOTAL</t>
  </si>
  <si>
    <t>Sistema de Almacenamiento (BESS 1 MWh)</t>
  </si>
  <si>
    <t xml:space="preserve"> Building Energy Management System (BEMS)</t>
  </si>
  <si>
    <t>Obra Civil y Canalizaciones</t>
  </si>
  <si>
    <t>Sustitución de Césped de Pádel</t>
  </si>
  <si>
    <t>Mantenimiento y soporte</t>
  </si>
  <si>
    <t>Servicio de mantenimiento preventivo del BESS y BEMS durante 12 meses, con actualizaciones de software y soporte técnico.</t>
  </si>
  <si>
    <t>Elaboración de Proyecto Ejecutivo, Dirección de obra y Ejecución de las obras de instalación de un sistema fotovoltaico con batería en el Edificio Service Center</t>
  </si>
  <si>
    <t>TOTAL PRESUPUESTO (IVA no incluido)</t>
  </si>
  <si>
    <t>Proyecto</t>
  </si>
  <si>
    <t>SubCapítulo 01</t>
  </si>
  <si>
    <t>SubCapítulo 02</t>
  </si>
  <si>
    <t>SubCapítulo 03</t>
  </si>
  <si>
    <t xml:space="preserve">Capitulo 02 </t>
  </si>
  <si>
    <t>Sistema Integral de Producción, Almacenamiento y Gestión de Energía</t>
  </si>
  <si>
    <t>SubCapítulo 04</t>
  </si>
  <si>
    <t>SubCapítulo 05</t>
  </si>
  <si>
    <t>Dirección Facultativa y coordinación de seguridad y salud</t>
  </si>
  <si>
    <t>Documentación final, formación y obtención de permisos</t>
  </si>
  <si>
    <t>SubCapítulo 06</t>
  </si>
  <si>
    <t>SubCapítulo 07</t>
  </si>
  <si>
    <t>Capítulo 03</t>
  </si>
  <si>
    <t>Dirección Facultativa del proyecto, comprendiendo la supervisión técnica integral de todas las fases de ejecución (obra civil, sistemas fotovoltaicos, BESS, BEMS y sustitución de césped), la coordinación de los distintos contratistas y subcontratistas, la gestión y resolución de incidencias durante la obra.</t>
  </si>
  <si>
    <t>Coordinador de Seguridad y Salud durante la ejecución, incluyendo la elaboración, aprobación y seguimiento del Plan de Seguridad y Salud, conforme a la normativa vigente.</t>
  </si>
  <si>
    <t>Suministro e instalación de cubiertas fotovoltaicas para 5 pistas de pádel, incluyendo estructura, soportes, paneles, sistemas de drenaje y pantalla de Polietileno translúcido de alta resitencia con subestructura metálica en la totalidad el perímetro de la cubierta de la pista colocado por debajo de la cota máxima de cubierta h=2.26m, según especificaciones del Pliego de Prescripciones Técnicas.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</si>
</sst>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C0A]_-;\-* #,##0.00\ [$€-C0A]_-;_-* &quot;-&quot;??\ [$€-C0A]_-;_-@_-"/>
    <numFmt numFmtId="165" formatCode="#,##0.000"/>
  </numFmts>
  <fonts count="2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theme="0"/>
      <name val="Calibri"/>
      <family val="2"/>
    </font>
    <font>
      <sz val="7"/>
      <color theme="1"/>
      <name val="Calibri"/>
      <family val="2"/>
    </font>
    <font>
      <sz val="10"/>
      <color indexed="8"/>
      <name val="MS Sans Serif"/>
      <family val="2"/>
    </font>
    <font>
      <sz val="7"/>
      <color indexed="8"/>
      <name val="Calibri"/>
      <family val="2"/>
    </font>
    <font>
      <sz val="7"/>
      <color theme="1"/>
      <name val="Calibri"/>
      <family val="2"/>
      <scheme val="minor"/>
    </font>
    <font>
      <sz val="7"/>
      <color rgb="FF111111"/>
      <name val="Calibri"/>
      <family val="2"/>
    </font>
    <font>
      <b/>
      <sz val="8"/>
      <name val="Calibri"/>
      <family val="2"/>
      <scheme val="minor"/>
    </font>
    <font>
      <b/>
      <sz val="8"/>
      <name val="Calibri"/>
      <family val="2"/>
    </font>
    <font>
      <b/>
      <sz val="7"/>
      <color rgb="FFFFFFFF"/>
      <name val="Calibri"/>
      <family val="2"/>
    </font>
    <font>
      <b/>
      <sz val="8"/>
      <color theme="1"/>
      <name val="Calibri"/>
      <family val="2"/>
      <scheme val="minor"/>
    </font>
    <font>
      <sz val="7"/>
      <color indexed="8"/>
      <name val="Calibri"/>
      <family val="2"/>
      <scheme val="minor"/>
    </font>
    <font>
      <b/>
      <sz val="9"/>
      <color theme="0"/>
      <name val="Calibri"/>
      <family val="2"/>
    </font>
    <font>
      <b/>
      <sz val="10"/>
      <color rgb="FFFFFFFF"/>
      <name val="Calibri"/>
      <family val="2"/>
    </font>
    <font>
      <b/>
      <sz val="8"/>
      <color theme="0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 applyNumberFormat="0" applyBorder="0" applyAlignment="0"/>
    <xf numFmtId="0" fontId="4" fillId="0" borderId="0"/>
  </cellStyleXfs>
  <cellXfs count="65">
    <xf numFmtId="0" fontId="0" fillId="0" borderId="0" xfId="0"/>
    <xf numFmtId="0" fontId="3" fillId="0" borderId="0" xfId="0" applyFont="1" applyAlignment="1">
      <alignment vertical="center"/>
    </xf>
    <xf numFmtId="49" fontId="2" fillId="2" borderId="0" xfId="1" applyNumberFormat="1" applyFont="1" applyFill="1" applyAlignment="1">
      <alignment horizontal="left" vertical="center"/>
    </xf>
    <xf numFmtId="49" fontId="2" fillId="2" borderId="0" xfId="1" applyNumberFormat="1" applyFont="1" applyFill="1" applyAlignment="1">
      <alignment horizontal="right" vertical="center"/>
    </xf>
    <xf numFmtId="49" fontId="2" fillId="2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2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4" fontId="5" fillId="0" borderId="0" xfId="2" applyNumberFormat="1" applyFont="1" applyAlignment="1">
      <alignment horizontal="center" vertical="center"/>
    </xf>
    <xf numFmtId="3" fontId="8" fillId="3" borderId="3" xfId="2" applyNumberFormat="1" applyFont="1" applyFill="1" applyBorder="1" applyAlignment="1">
      <alignment horizontal="left" vertical="center" wrapText="1"/>
    </xf>
    <xf numFmtId="165" fontId="8" fillId="3" borderId="3" xfId="2" applyNumberFormat="1" applyFont="1" applyFill="1" applyBorder="1" applyAlignment="1">
      <alignment horizontal="left" vertical="center"/>
    </xf>
    <xf numFmtId="164" fontId="9" fillId="3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center"/>
    </xf>
    <xf numFmtId="3" fontId="11" fillId="3" borderId="3" xfId="2" applyNumberFormat="1" applyFont="1" applyFill="1" applyBorder="1" applyAlignment="1">
      <alignment vertical="center" wrapText="1"/>
    </xf>
    <xf numFmtId="165" fontId="11" fillId="3" borderId="3" xfId="2" applyNumberFormat="1" applyFont="1" applyFill="1" applyBorder="1" applyAlignment="1">
      <alignment horizontal="right" vertical="center"/>
    </xf>
    <xf numFmtId="164" fontId="9" fillId="3" borderId="0" xfId="0" applyNumberFormat="1" applyFont="1" applyFill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3" fontId="8" fillId="3" borderId="3" xfId="2" applyNumberFormat="1" applyFont="1" applyFill="1" applyBorder="1" applyAlignment="1">
      <alignment vertical="center" wrapText="1"/>
    </xf>
    <xf numFmtId="3" fontId="8" fillId="3" borderId="3" xfId="2" quotePrefix="1" applyNumberFormat="1" applyFont="1" applyFill="1" applyBorder="1" applyAlignment="1">
      <alignment vertical="center" wrapText="1"/>
    </xf>
    <xf numFmtId="3" fontId="12" fillId="4" borderId="2" xfId="2" applyNumberFormat="1" applyFont="1" applyFill="1" applyBorder="1" applyAlignment="1">
      <alignment horizontal="center" vertical="center"/>
    </xf>
    <xf numFmtId="164" fontId="12" fillId="0" borderId="2" xfId="2" applyNumberFormat="1" applyFont="1" applyBorder="1" applyAlignment="1">
      <alignment horizontal="center" vertical="center"/>
    </xf>
    <xf numFmtId="3" fontId="12" fillId="4" borderId="0" xfId="2" applyNumberFormat="1" applyFont="1" applyFill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3" fontId="11" fillId="0" borderId="0" xfId="2" applyNumberFormat="1" applyFont="1" applyAlignment="1">
      <alignment vertical="center" wrapText="1"/>
    </xf>
    <xf numFmtId="165" fontId="11" fillId="0" borderId="0" xfId="2" applyNumberFormat="1" applyFont="1" applyAlignment="1">
      <alignment horizontal="right" vertical="center"/>
    </xf>
    <xf numFmtId="164" fontId="9" fillId="0" borderId="0" xfId="0" applyNumberFormat="1" applyFont="1" applyAlignment="1">
      <alignment horizontal="center" vertical="center"/>
    </xf>
    <xf numFmtId="0" fontId="13" fillId="2" borderId="0" xfId="1" applyFont="1" applyFill="1" applyAlignment="1">
      <alignment horizontal="center"/>
    </xf>
    <xf numFmtId="49" fontId="15" fillId="2" borderId="0" xfId="1" applyNumberFormat="1" applyFont="1" applyFill="1" applyAlignment="1">
      <alignment horizontal="left" vertical="center"/>
    </xf>
    <xf numFmtId="49" fontId="15" fillId="2" borderId="0" xfId="1" applyNumberFormat="1" applyFont="1" applyFill="1" applyAlignment="1">
      <alignment horizontal="center" vertical="center"/>
    </xf>
    <xf numFmtId="0" fontId="15" fillId="2" borderId="0" xfId="1" applyFont="1" applyFill="1" applyAlignment="1">
      <alignment horizontal="center"/>
    </xf>
    <xf numFmtId="0" fontId="15" fillId="2" borderId="0" xfId="1" applyFont="1" applyFill="1" applyAlignment="1">
      <alignment horizontal="center" vertical="center"/>
    </xf>
    <xf numFmtId="165" fontId="15" fillId="2" borderId="0" xfId="1" applyNumberFormat="1" applyFont="1" applyFill="1" applyAlignment="1">
      <alignment horizontal="center"/>
    </xf>
    <xf numFmtId="0" fontId="16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3" fontId="8" fillId="0" borderId="0" xfId="2" applyNumberFormat="1" applyFont="1" applyAlignment="1">
      <alignment vertical="center" wrapText="1"/>
    </xf>
    <xf numFmtId="3" fontId="8" fillId="0" borderId="0" xfId="2" quotePrefix="1" applyNumberFormat="1" applyFont="1" applyAlignment="1">
      <alignment vertical="center" wrapText="1"/>
    </xf>
    <xf numFmtId="3" fontId="8" fillId="0" borderId="0" xfId="2" applyNumberFormat="1" applyFont="1" applyAlignment="1">
      <alignment horizontal="left" vertical="center" wrapText="1"/>
    </xf>
    <xf numFmtId="165" fontId="8" fillId="0" borderId="0" xfId="2" applyNumberFormat="1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164" fontId="18" fillId="3" borderId="0" xfId="0" applyNumberFormat="1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164" fontId="14" fillId="2" borderId="0" xfId="0" applyNumberFormat="1" applyFont="1" applyFill="1" applyAlignment="1">
      <alignment horizontal="right" vertical="center"/>
    </xf>
    <xf numFmtId="164" fontId="14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2" fillId="2" borderId="0" xfId="1" applyFont="1" applyFill="1" applyAlignment="1">
      <alignment horizontal="center" vertical="center" wrapText="1"/>
    </xf>
    <xf numFmtId="164" fontId="14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3" fontId="17" fillId="3" borderId="3" xfId="2" applyNumberFormat="1" applyFont="1" applyFill="1" applyBorder="1" applyAlignment="1">
      <alignment horizontal="center" vertical="center" wrapText="1"/>
    </xf>
    <xf numFmtId="3" fontId="17" fillId="3" borderId="3" xfId="2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5FD66F06-DD07-4501-9B13-8122690DF80C}"/>
    <cellStyle name="Normal_Hoja1" xfId="2" xr:uid="{E63D8D69-4ED8-4B8E-8C05-C2A739023D1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70D82-0585-4A0D-9E85-6E1DE1B2FE8E}">
  <dimension ref="A1:F89"/>
  <sheetViews>
    <sheetView tabSelected="1" zoomScale="145" zoomScaleNormal="145" workbookViewId="0">
      <selection activeCell="C91" sqref="C91"/>
    </sheetView>
  </sheetViews>
  <sheetFormatPr baseColWidth="10" defaultColWidth="11.4609375" defaultRowHeight="9" x14ac:dyDescent="0.4"/>
  <cols>
    <col min="1" max="1" width="4.69140625" style="5" bestFit="1" customWidth="1"/>
    <col min="2" max="2" width="5.07421875" style="5" customWidth="1"/>
    <col min="3" max="3" width="47.69140625" style="6" customWidth="1"/>
    <col min="4" max="4" width="6.69140625" style="7" bestFit="1" customWidth="1"/>
    <col min="5" max="5" width="5.07421875" style="8" bestFit="1" customWidth="1"/>
    <col min="6" max="6" width="6.15234375" style="8" bestFit="1" customWidth="1"/>
    <col min="7" max="16384" width="11.4609375" style="1"/>
  </cols>
  <sheetData>
    <row r="1" spans="1:6" ht="35.4" customHeight="1" x14ac:dyDescent="0.4">
      <c r="A1" s="60" t="s">
        <v>32</v>
      </c>
      <c r="B1" s="60"/>
      <c r="C1" s="60"/>
      <c r="D1" s="60"/>
      <c r="E1" s="60"/>
      <c r="F1" s="60"/>
    </row>
    <row r="3" spans="1:6" ht="12" x14ac:dyDescent="0.4">
      <c r="A3" s="2" t="s">
        <v>14</v>
      </c>
      <c r="B3" s="3"/>
      <c r="C3" s="4" t="s">
        <v>34</v>
      </c>
      <c r="D3" s="3"/>
      <c r="E3" s="3"/>
      <c r="F3" s="3"/>
    </row>
    <row r="4" spans="1:6" ht="9.4499999999999993" thickBot="1" x14ac:dyDescent="0.45"/>
    <row r="5" spans="1:6" s="5" customFormat="1" ht="9.4499999999999993" thickBot="1" x14ac:dyDescent="0.45">
      <c r="A5" s="9" t="s">
        <v>15</v>
      </c>
      <c r="B5" s="9" t="s">
        <v>16</v>
      </c>
      <c r="C5" s="10" t="s">
        <v>17</v>
      </c>
      <c r="D5" s="9" t="s">
        <v>18</v>
      </c>
      <c r="E5" s="11" t="s">
        <v>19</v>
      </c>
      <c r="F5" s="11" t="s">
        <v>20</v>
      </c>
    </row>
    <row r="6" spans="1:6" s="5" customFormat="1" ht="18" x14ac:dyDescent="0.4">
      <c r="A6" s="35">
        <v>1</v>
      </c>
      <c r="B6" s="12" t="s">
        <v>22</v>
      </c>
      <c r="C6" s="16" t="s">
        <v>0</v>
      </c>
      <c r="D6" s="12">
        <v>1</v>
      </c>
      <c r="E6" s="15"/>
      <c r="F6" s="36">
        <f>D6*E6</f>
        <v>0</v>
      </c>
    </row>
    <row r="7" spans="1:6" x14ac:dyDescent="0.4">
      <c r="A7" s="13"/>
      <c r="B7" s="17"/>
      <c r="C7" s="18"/>
      <c r="D7" s="19"/>
      <c r="E7" s="14"/>
      <c r="F7" s="14"/>
    </row>
    <row r="8" spans="1:6" ht="10.3" customHeight="1" x14ac:dyDescent="0.4">
      <c r="A8" s="33" t="s">
        <v>21</v>
      </c>
      <c r="B8" s="33"/>
      <c r="C8" s="34" t="str">
        <f>A3&amp;" "&amp;C3</f>
        <v>Capítulo 01 Proyecto</v>
      </c>
      <c r="D8" s="20"/>
      <c r="E8" s="21"/>
      <c r="F8" s="22">
        <f>SUM(F6)</f>
        <v>0</v>
      </c>
    </row>
    <row r="9" spans="1:6" ht="10.3" customHeight="1" x14ac:dyDescent="0.4">
      <c r="A9" s="50"/>
      <c r="B9" s="50"/>
      <c r="C9" s="51"/>
      <c r="D9" s="52"/>
      <c r="E9" s="53"/>
      <c r="F9" s="54"/>
    </row>
    <row r="10" spans="1:6" ht="10.3" customHeight="1" x14ac:dyDescent="0.4">
      <c r="A10" s="49" t="s">
        <v>38</v>
      </c>
      <c r="B10" s="49"/>
      <c r="C10" s="62" t="s">
        <v>39</v>
      </c>
      <c r="D10" s="62"/>
      <c r="E10" s="62"/>
      <c r="F10" s="62"/>
    </row>
    <row r="11" spans="1:6" ht="10.3" customHeight="1" x14ac:dyDescent="0.3">
      <c r="A11" s="43" t="s">
        <v>35</v>
      </c>
      <c r="B11" s="44"/>
      <c r="C11" s="45" t="s">
        <v>42</v>
      </c>
      <c r="D11" s="46"/>
      <c r="E11" s="47"/>
      <c r="F11" s="44"/>
    </row>
    <row r="12" spans="1:6" ht="10.3" customHeight="1" thickBot="1" x14ac:dyDescent="0.45"/>
    <row r="13" spans="1:6" ht="10.3" customHeight="1" thickBot="1" x14ac:dyDescent="0.45">
      <c r="A13" s="9" t="s">
        <v>15</v>
      </c>
      <c r="B13" s="9" t="s">
        <v>16</v>
      </c>
      <c r="C13" s="10" t="s">
        <v>17</v>
      </c>
      <c r="D13" s="9" t="s">
        <v>18</v>
      </c>
      <c r="E13" s="11" t="s">
        <v>19</v>
      </c>
      <c r="F13" s="11" t="s">
        <v>20</v>
      </c>
    </row>
    <row r="14" spans="1:6" ht="36" x14ac:dyDescent="0.4">
      <c r="A14" s="35">
        <v>1</v>
      </c>
      <c r="B14" s="12" t="s">
        <v>22</v>
      </c>
      <c r="C14" s="16" t="s">
        <v>47</v>
      </c>
      <c r="D14" s="12">
        <v>1</v>
      </c>
      <c r="E14" s="15"/>
      <c r="F14" s="38">
        <f>D14*E14</f>
        <v>0</v>
      </c>
    </row>
    <row r="15" spans="1:6" ht="18" x14ac:dyDescent="0.4">
      <c r="A15" s="37">
        <v>2</v>
      </c>
      <c r="B15" s="12" t="s">
        <v>22</v>
      </c>
      <c r="C15" s="16" t="s">
        <v>48</v>
      </c>
      <c r="D15" s="12">
        <v>1</v>
      </c>
      <c r="E15" s="15"/>
      <c r="F15" s="38">
        <f>D15*E15</f>
        <v>0</v>
      </c>
    </row>
    <row r="16" spans="1:6" ht="10.3" customHeight="1" x14ac:dyDescent="0.4">
      <c r="A16" s="13"/>
      <c r="B16" s="17"/>
      <c r="C16" s="18"/>
      <c r="D16" s="19"/>
      <c r="E16" s="14"/>
      <c r="F16" s="14"/>
    </row>
    <row r="17" spans="1:6" ht="10.75" x14ac:dyDescent="0.4">
      <c r="A17" s="29" t="s">
        <v>25</v>
      </c>
      <c r="B17" s="29"/>
      <c r="C17" s="29" t="str">
        <f>A11&amp;" "&amp;C11</f>
        <v>SubCapítulo 01 Dirección Facultativa y coordinación de seguridad y salud</v>
      </c>
      <c r="D17" s="29"/>
      <c r="E17" s="30"/>
      <c r="F17" s="31">
        <f>SUM(F14:F15)</f>
        <v>0</v>
      </c>
    </row>
    <row r="18" spans="1:6" x14ac:dyDescent="0.4">
      <c r="A18" s="23"/>
      <c r="B18" s="23"/>
      <c r="C18" s="24"/>
      <c r="D18" s="25"/>
      <c r="E18" s="26"/>
      <c r="F18" s="26"/>
    </row>
    <row r="19" spans="1:6" ht="12.9" x14ac:dyDescent="0.4">
      <c r="A19" s="49" t="s">
        <v>38</v>
      </c>
      <c r="B19" s="49"/>
      <c r="C19" s="62" t="s">
        <v>39</v>
      </c>
      <c r="D19" s="62"/>
      <c r="E19" s="62"/>
      <c r="F19" s="62"/>
    </row>
    <row r="20" spans="1:6" s="48" customFormat="1" ht="10.75" x14ac:dyDescent="0.3">
      <c r="A20" s="43" t="s">
        <v>36</v>
      </c>
      <c r="B20" s="44"/>
      <c r="C20" s="45" t="s">
        <v>24</v>
      </c>
      <c r="D20" s="46"/>
      <c r="E20" s="47"/>
      <c r="F20" s="44"/>
    </row>
    <row r="21" spans="1:6" ht="9.4499999999999993" thickBot="1" x14ac:dyDescent="0.45"/>
    <row r="22" spans="1:6" ht="9.4499999999999993" thickBot="1" x14ac:dyDescent="0.45">
      <c r="A22" s="9" t="s">
        <v>15</v>
      </c>
      <c r="B22" s="9" t="s">
        <v>16</v>
      </c>
      <c r="C22" s="10" t="s">
        <v>17</v>
      </c>
      <c r="D22" s="9" t="s">
        <v>18</v>
      </c>
      <c r="E22" s="11" t="s">
        <v>19</v>
      </c>
      <c r="F22" s="11" t="s">
        <v>20</v>
      </c>
    </row>
    <row r="23" spans="1:6" ht="18" x14ac:dyDescent="0.4">
      <c r="A23" s="35">
        <v>1</v>
      </c>
      <c r="B23" s="12" t="s">
        <v>23</v>
      </c>
      <c r="C23" s="16" t="s">
        <v>2</v>
      </c>
      <c r="D23" s="12">
        <v>660</v>
      </c>
      <c r="E23" s="15"/>
      <c r="F23" s="36">
        <f t="shared" ref="F23:F27" si="0">D23*E23</f>
        <v>0</v>
      </c>
    </row>
    <row r="24" spans="1:6" ht="45" x14ac:dyDescent="0.4">
      <c r="A24" s="37">
        <v>2</v>
      </c>
      <c r="B24" s="12" t="s">
        <v>22</v>
      </c>
      <c r="C24" s="16" t="s">
        <v>49</v>
      </c>
      <c r="D24" s="12">
        <v>5</v>
      </c>
      <c r="E24" s="15"/>
      <c r="F24" s="38">
        <f t="shared" si="0"/>
        <v>0</v>
      </c>
    </row>
    <row r="25" spans="1:6" ht="18" x14ac:dyDescent="0.4">
      <c r="A25" s="37">
        <v>3</v>
      </c>
      <c r="B25" s="12" t="s">
        <v>22</v>
      </c>
      <c r="C25" s="16" t="s">
        <v>3</v>
      </c>
      <c r="D25" s="12">
        <v>1</v>
      </c>
      <c r="E25" s="15"/>
      <c r="F25" s="38">
        <f t="shared" si="0"/>
        <v>0</v>
      </c>
    </row>
    <row r="26" spans="1:6" ht="18" x14ac:dyDescent="0.4">
      <c r="A26" s="37">
        <v>4</v>
      </c>
      <c r="B26" s="12" t="s">
        <v>22</v>
      </c>
      <c r="C26" s="16" t="s">
        <v>4</v>
      </c>
      <c r="D26" s="12">
        <v>1</v>
      </c>
      <c r="E26" s="15"/>
      <c r="F26" s="38">
        <f t="shared" si="0"/>
        <v>0</v>
      </c>
    </row>
    <row r="27" spans="1:6" ht="18" x14ac:dyDescent="0.4">
      <c r="A27" s="37">
        <v>5</v>
      </c>
      <c r="B27" s="12" t="s">
        <v>22</v>
      </c>
      <c r="C27" s="16" t="s">
        <v>5</v>
      </c>
      <c r="D27" s="12">
        <v>1</v>
      </c>
      <c r="E27" s="15"/>
      <c r="F27" s="38">
        <f t="shared" si="0"/>
        <v>0</v>
      </c>
    </row>
    <row r="28" spans="1:6" x14ac:dyDescent="0.4">
      <c r="A28" s="13"/>
      <c r="B28" s="17"/>
      <c r="C28" s="18"/>
      <c r="D28" s="19"/>
      <c r="E28" s="14"/>
      <c r="F28" s="14"/>
    </row>
    <row r="29" spans="1:6" ht="10.75" x14ac:dyDescent="0.4">
      <c r="A29" s="29" t="s">
        <v>25</v>
      </c>
      <c r="B29" s="29"/>
      <c r="C29" s="29" t="str">
        <f>A20&amp;" "&amp;C20</f>
        <v>SubCapítulo 02 Instalación Fotovoltaica (660 kWp)</v>
      </c>
      <c r="D29" s="29"/>
      <c r="E29" s="30"/>
      <c r="F29" s="31">
        <f>SUM(F23:F27)</f>
        <v>0</v>
      </c>
    </row>
    <row r="30" spans="1:6" ht="10.75" x14ac:dyDescent="0.4">
      <c r="A30" s="39"/>
      <c r="B30" s="39"/>
      <c r="C30" s="39"/>
      <c r="D30" s="39"/>
      <c r="E30" s="40"/>
      <c r="F30" s="41"/>
    </row>
    <row r="31" spans="1:6" ht="12.9" x14ac:dyDescent="0.4">
      <c r="A31" s="49" t="s">
        <v>38</v>
      </c>
      <c r="B31" s="49"/>
      <c r="C31" s="62" t="s">
        <v>39</v>
      </c>
      <c r="D31" s="62"/>
      <c r="E31" s="62"/>
      <c r="F31" s="62"/>
    </row>
    <row r="32" spans="1:6" s="48" customFormat="1" ht="10.75" x14ac:dyDescent="0.3">
      <c r="A32" s="43" t="s">
        <v>37</v>
      </c>
      <c r="B32" s="44"/>
      <c r="C32" s="45" t="s">
        <v>26</v>
      </c>
      <c r="D32" s="46"/>
      <c r="E32" s="47"/>
      <c r="F32" s="44"/>
    </row>
    <row r="33" spans="1:6" ht="9.4499999999999993" thickBot="1" x14ac:dyDescent="0.45"/>
    <row r="34" spans="1:6" ht="9.4499999999999993" thickBot="1" x14ac:dyDescent="0.45">
      <c r="A34" s="9" t="s">
        <v>15</v>
      </c>
      <c r="B34" s="9" t="s">
        <v>16</v>
      </c>
      <c r="C34" s="10" t="s">
        <v>17</v>
      </c>
      <c r="D34" s="9" t="s">
        <v>18</v>
      </c>
      <c r="E34" s="11" t="s">
        <v>19</v>
      </c>
      <c r="F34" s="11" t="s">
        <v>20</v>
      </c>
    </row>
    <row r="35" spans="1:6" ht="18" x14ac:dyDescent="0.4">
      <c r="A35" s="35">
        <v>1</v>
      </c>
      <c r="B35" s="12" t="s">
        <v>22</v>
      </c>
      <c r="C35" s="16" t="s">
        <v>6</v>
      </c>
      <c r="D35" s="12">
        <v>1</v>
      </c>
      <c r="E35" s="15"/>
      <c r="F35" s="36">
        <f t="shared" ref="F35" si="1">D35*E35</f>
        <v>0</v>
      </c>
    </row>
    <row r="36" spans="1:6" x14ac:dyDescent="0.4">
      <c r="A36" s="13"/>
      <c r="B36" s="17"/>
      <c r="C36" s="18"/>
      <c r="D36" s="19"/>
      <c r="E36" s="14"/>
      <c r="F36" s="14"/>
    </row>
    <row r="37" spans="1:6" ht="10.75" x14ac:dyDescent="0.4">
      <c r="A37" s="29" t="s">
        <v>25</v>
      </c>
      <c r="B37" s="29"/>
      <c r="C37" s="29" t="str">
        <f>A32&amp;" "&amp;C32</f>
        <v>SubCapítulo 03 Sistema de Almacenamiento (BESS 1 MWh)</v>
      </c>
      <c r="D37" s="29"/>
      <c r="E37" s="30"/>
      <c r="F37" s="31">
        <f>SUM(F35:F35)</f>
        <v>0</v>
      </c>
    </row>
    <row r="38" spans="1:6" ht="10.75" x14ac:dyDescent="0.4">
      <c r="A38" s="39"/>
      <c r="B38" s="39"/>
      <c r="C38" s="39"/>
      <c r="D38" s="39"/>
      <c r="E38" s="40"/>
      <c r="F38" s="41"/>
    </row>
    <row r="39" spans="1:6" ht="12.9" x14ac:dyDescent="0.4">
      <c r="A39" s="49" t="s">
        <v>38</v>
      </c>
      <c r="B39" s="49"/>
      <c r="C39" s="62" t="s">
        <v>39</v>
      </c>
      <c r="D39" s="62"/>
      <c r="E39" s="62"/>
      <c r="F39" s="62"/>
    </row>
    <row r="40" spans="1:6" s="48" customFormat="1" ht="10.75" x14ac:dyDescent="0.3">
      <c r="A40" s="43" t="s">
        <v>40</v>
      </c>
      <c r="B40" s="44"/>
      <c r="C40" s="45" t="s">
        <v>27</v>
      </c>
      <c r="D40" s="46"/>
      <c r="E40" s="47"/>
      <c r="F40" s="44"/>
    </row>
    <row r="41" spans="1:6" ht="9.4499999999999993" thickBot="1" x14ac:dyDescent="0.45"/>
    <row r="42" spans="1:6" ht="9.4499999999999993" thickBot="1" x14ac:dyDescent="0.45">
      <c r="A42" s="9" t="s">
        <v>15</v>
      </c>
      <c r="B42" s="9" t="s">
        <v>16</v>
      </c>
      <c r="C42" s="10" t="s">
        <v>17</v>
      </c>
      <c r="D42" s="9" t="s">
        <v>18</v>
      </c>
      <c r="E42" s="11" t="s">
        <v>19</v>
      </c>
      <c r="F42" s="11" t="s">
        <v>20</v>
      </c>
    </row>
    <row r="43" spans="1:6" ht="18" x14ac:dyDescent="0.4">
      <c r="A43" s="35">
        <v>1</v>
      </c>
      <c r="B43" s="12" t="s">
        <v>22</v>
      </c>
      <c r="C43" s="16" t="s">
        <v>7</v>
      </c>
      <c r="D43" s="12">
        <v>1</v>
      </c>
      <c r="E43" s="15"/>
      <c r="F43" s="36">
        <f t="shared" ref="F43:F44" si="2">D43*E43</f>
        <v>0</v>
      </c>
    </row>
    <row r="44" spans="1:6" ht="18" x14ac:dyDescent="0.4">
      <c r="A44" s="37">
        <v>2</v>
      </c>
      <c r="B44" s="12" t="s">
        <v>22</v>
      </c>
      <c r="C44" s="16" t="s">
        <v>8</v>
      </c>
      <c r="D44" s="12">
        <v>1</v>
      </c>
      <c r="E44" s="15"/>
      <c r="F44" s="38">
        <f t="shared" si="2"/>
        <v>0</v>
      </c>
    </row>
    <row r="45" spans="1:6" x14ac:dyDescent="0.4">
      <c r="A45" s="13"/>
      <c r="B45" s="17"/>
      <c r="C45" s="18"/>
      <c r="D45" s="19"/>
      <c r="E45" s="14"/>
      <c r="F45" s="14"/>
    </row>
    <row r="46" spans="1:6" ht="10.75" x14ac:dyDescent="0.4">
      <c r="A46" s="29" t="s">
        <v>25</v>
      </c>
      <c r="B46" s="29"/>
      <c r="C46" s="29" t="str">
        <f>A40&amp;" "&amp;C40</f>
        <v>SubCapítulo 04  Building Energy Management System (BEMS)</v>
      </c>
      <c r="D46" s="29"/>
      <c r="E46" s="30"/>
      <c r="F46" s="31">
        <f>SUM(F43:F44)</f>
        <v>0</v>
      </c>
    </row>
    <row r="47" spans="1:6" ht="10.75" x14ac:dyDescent="0.4">
      <c r="A47" s="39"/>
      <c r="B47" s="39"/>
      <c r="C47" s="39"/>
      <c r="D47" s="39"/>
      <c r="E47" s="40"/>
      <c r="F47" s="41"/>
    </row>
    <row r="48" spans="1:6" ht="12.9" x14ac:dyDescent="0.4">
      <c r="A48" s="49" t="s">
        <v>38</v>
      </c>
      <c r="B48" s="49"/>
      <c r="C48" s="62" t="s">
        <v>39</v>
      </c>
      <c r="D48" s="62"/>
      <c r="E48" s="62"/>
      <c r="F48" s="62"/>
    </row>
    <row r="49" spans="1:6" s="48" customFormat="1" ht="10.75" x14ac:dyDescent="0.3">
      <c r="A49" s="43" t="s">
        <v>41</v>
      </c>
      <c r="B49" s="44"/>
      <c r="C49" s="45" t="s">
        <v>28</v>
      </c>
      <c r="D49" s="46"/>
      <c r="E49" s="47"/>
      <c r="F49" s="44"/>
    </row>
    <row r="50" spans="1:6" ht="9.4499999999999993" thickBot="1" x14ac:dyDescent="0.45"/>
    <row r="51" spans="1:6" ht="9.4499999999999993" thickBot="1" x14ac:dyDescent="0.45">
      <c r="A51" s="9" t="s">
        <v>15</v>
      </c>
      <c r="B51" s="9" t="s">
        <v>16</v>
      </c>
      <c r="C51" s="10" t="s">
        <v>17</v>
      </c>
      <c r="D51" s="9" t="s">
        <v>18</v>
      </c>
      <c r="E51" s="11" t="s">
        <v>19</v>
      </c>
      <c r="F51" s="11" t="s">
        <v>20</v>
      </c>
    </row>
    <row r="52" spans="1:6" ht="18" x14ac:dyDescent="0.4">
      <c r="A52" s="35">
        <v>1</v>
      </c>
      <c r="B52" s="12" t="s">
        <v>22</v>
      </c>
      <c r="C52" s="16" t="s">
        <v>9</v>
      </c>
      <c r="D52" s="12">
        <v>1</v>
      </c>
      <c r="E52" s="15"/>
      <c r="F52" s="36">
        <f t="shared" ref="F52:F54" si="3">D52*E52</f>
        <v>0</v>
      </c>
    </row>
    <row r="53" spans="1:6" x14ac:dyDescent="0.4">
      <c r="A53" s="37">
        <v>2</v>
      </c>
      <c r="B53" s="12" t="s">
        <v>22</v>
      </c>
      <c r="C53" s="16" t="s">
        <v>10</v>
      </c>
      <c r="D53" s="12">
        <v>1</v>
      </c>
      <c r="E53" s="15"/>
      <c r="F53" s="38">
        <f t="shared" si="3"/>
        <v>0</v>
      </c>
    </row>
    <row r="54" spans="1:6" ht="18" x14ac:dyDescent="0.4">
      <c r="A54" s="37">
        <v>3</v>
      </c>
      <c r="B54" s="12" t="s">
        <v>22</v>
      </c>
      <c r="C54" s="16" t="s">
        <v>11</v>
      </c>
      <c r="D54" s="12">
        <v>1</v>
      </c>
      <c r="E54" s="15"/>
      <c r="F54" s="38">
        <f t="shared" si="3"/>
        <v>0</v>
      </c>
    </row>
    <row r="55" spans="1:6" x14ac:dyDescent="0.4">
      <c r="A55" s="13"/>
      <c r="B55" s="17"/>
      <c r="C55" s="18"/>
      <c r="D55" s="19"/>
      <c r="E55" s="14"/>
      <c r="F55" s="14"/>
    </row>
    <row r="56" spans="1:6" ht="10.75" x14ac:dyDescent="0.4">
      <c r="A56" s="29" t="s">
        <v>25</v>
      </c>
      <c r="B56" s="29"/>
      <c r="C56" s="29" t="str">
        <f>A49&amp;" "&amp;C49</f>
        <v>SubCapítulo 05 Obra Civil y Canalizaciones</v>
      </c>
      <c r="D56" s="29"/>
      <c r="E56" s="30"/>
      <c r="F56" s="31">
        <f>SUM(F52:F54)</f>
        <v>0</v>
      </c>
    </row>
    <row r="57" spans="1:6" ht="10.75" x14ac:dyDescent="0.4">
      <c r="A57" s="39"/>
      <c r="B57" s="39"/>
      <c r="C57" s="39"/>
      <c r="D57" s="39"/>
      <c r="E57" s="40"/>
      <c r="F57" s="41"/>
    </row>
    <row r="58" spans="1:6" ht="12.9" x14ac:dyDescent="0.4">
      <c r="A58" s="49" t="s">
        <v>38</v>
      </c>
      <c r="B58" s="49"/>
      <c r="C58" s="62" t="s">
        <v>39</v>
      </c>
      <c r="D58" s="62"/>
      <c r="E58" s="62"/>
      <c r="F58" s="62"/>
    </row>
    <row r="59" spans="1:6" s="48" customFormat="1" ht="10.75" x14ac:dyDescent="0.3">
      <c r="A59" s="43" t="s">
        <v>44</v>
      </c>
      <c r="B59" s="44"/>
      <c r="C59" s="45" t="s">
        <v>29</v>
      </c>
      <c r="D59" s="46"/>
      <c r="E59" s="47"/>
      <c r="F59" s="44"/>
    </row>
    <row r="60" spans="1:6" ht="9.65" customHeight="1" thickBot="1" x14ac:dyDescent="0.45"/>
    <row r="61" spans="1:6" ht="9.4499999999999993" thickBot="1" x14ac:dyDescent="0.45">
      <c r="A61" s="9" t="s">
        <v>15</v>
      </c>
      <c r="B61" s="9" t="s">
        <v>16</v>
      </c>
      <c r="C61" s="10" t="s">
        <v>17</v>
      </c>
      <c r="D61" s="9" t="s">
        <v>18</v>
      </c>
      <c r="E61" s="11" t="s">
        <v>19</v>
      </c>
      <c r="F61" s="11" t="s">
        <v>20</v>
      </c>
    </row>
    <row r="62" spans="1:6" ht="18" x14ac:dyDescent="0.4">
      <c r="A62" s="35">
        <v>1</v>
      </c>
      <c r="B62" s="12" t="s">
        <v>22</v>
      </c>
      <c r="C62" s="16" t="s">
        <v>12</v>
      </c>
      <c r="D62" s="12">
        <v>5</v>
      </c>
      <c r="E62" s="15"/>
      <c r="F62" s="36">
        <f t="shared" ref="F62" si="4">D62*E62</f>
        <v>0</v>
      </c>
    </row>
    <row r="63" spans="1:6" x14ac:dyDescent="0.4">
      <c r="A63" s="13"/>
      <c r="B63" s="17"/>
      <c r="C63" s="18"/>
      <c r="D63" s="19"/>
      <c r="E63" s="14"/>
      <c r="F63" s="14"/>
    </row>
    <row r="64" spans="1:6" ht="10.75" x14ac:dyDescent="0.4">
      <c r="A64" s="29" t="s">
        <v>25</v>
      </c>
      <c r="B64" s="29"/>
      <c r="C64" s="29" t="str">
        <f>A59&amp;" "&amp;C59</f>
        <v>SubCapítulo 06 Sustitución de Césped de Pádel</v>
      </c>
      <c r="D64" s="29"/>
      <c r="E64" s="30"/>
      <c r="F64" s="31">
        <f>SUM(F62:F62)</f>
        <v>0</v>
      </c>
    </row>
    <row r="65" spans="1:6" ht="10.75" x14ac:dyDescent="0.4">
      <c r="A65" s="39"/>
      <c r="B65" s="39"/>
      <c r="C65" s="39"/>
      <c r="D65" s="39"/>
      <c r="E65" s="40"/>
      <c r="F65" s="41"/>
    </row>
    <row r="66" spans="1:6" ht="12.9" x14ac:dyDescent="0.4">
      <c r="A66" s="49" t="s">
        <v>38</v>
      </c>
      <c r="B66" s="49"/>
      <c r="C66" s="62" t="s">
        <v>39</v>
      </c>
      <c r="D66" s="62"/>
      <c r="E66" s="62"/>
      <c r="F66" s="62"/>
    </row>
    <row r="67" spans="1:6" s="48" customFormat="1" ht="10.75" x14ac:dyDescent="0.3">
      <c r="A67" s="43" t="s">
        <v>45</v>
      </c>
      <c r="B67" s="44"/>
      <c r="C67" s="45" t="s">
        <v>43</v>
      </c>
      <c r="D67" s="46"/>
      <c r="E67" s="47"/>
      <c r="F67" s="44"/>
    </row>
    <row r="68" spans="1:6" ht="9.4499999999999993" thickBot="1" x14ac:dyDescent="0.45"/>
    <row r="69" spans="1:6" ht="9.4499999999999993" thickBot="1" x14ac:dyDescent="0.45">
      <c r="A69" s="9" t="s">
        <v>15</v>
      </c>
      <c r="B69" s="9" t="s">
        <v>16</v>
      </c>
      <c r="C69" s="10" t="s">
        <v>17</v>
      </c>
      <c r="D69" s="9" t="s">
        <v>18</v>
      </c>
      <c r="E69" s="11" t="s">
        <v>19</v>
      </c>
      <c r="F69" s="11" t="s">
        <v>20</v>
      </c>
    </row>
    <row r="70" spans="1:6" ht="18" x14ac:dyDescent="0.4">
      <c r="A70" s="35">
        <v>1</v>
      </c>
      <c r="B70" s="12" t="s">
        <v>22</v>
      </c>
      <c r="C70" s="16" t="s">
        <v>13</v>
      </c>
      <c r="D70" s="12">
        <v>1</v>
      </c>
      <c r="E70" s="15"/>
      <c r="F70" s="36">
        <f t="shared" ref="F70" si="5">D70*E70</f>
        <v>0</v>
      </c>
    </row>
    <row r="71" spans="1:6" ht="18" x14ac:dyDescent="0.4">
      <c r="A71" s="37">
        <v>2</v>
      </c>
      <c r="B71" s="12" t="s">
        <v>22</v>
      </c>
      <c r="C71" s="16" t="s">
        <v>1</v>
      </c>
      <c r="D71" s="12">
        <v>1</v>
      </c>
      <c r="E71" s="15"/>
      <c r="F71" s="38">
        <f>D71*E71</f>
        <v>0</v>
      </c>
    </row>
    <row r="72" spans="1:6" x14ac:dyDescent="0.4">
      <c r="A72" s="13"/>
      <c r="B72" s="17"/>
      <c r="C72" s="18"/>
      <c r="D72" s="19"/>
      <c r="E72" s="14"/>
      <c r="F72" s="14"/>
    </row>
    <row r="73" spans="1:6" ht="10.75" x14ac:dyDescent="0.4">
      <c r="A73" s="29" t="s">
        <v>25</v>
      </c>
      <c r="B73" s="29"/>
      <c r="C73" s="29" t="str">
        <f>A67&amp;" "&amp;C67</f>
        <v>SubCapítulo 07 Documentación final, formación y obtención de permisos</v>
      </c>
      <c r="D73" s="29"/>
      <c r="E73" s="30"/>
      <c r="F73" s="31">
        <f>SUM(F70:F71)</f>
        <v>0</v>
      </c>
    </row>
    <row r="74" spans="1:6" ht="10.75" x14ac:dyDescent="0.4">
      <c r="A74" s="39"/>
      <c r="B74" s="39"/>
      <c r="C74" s="39"/>
      <c r="D74" s="39"/>
      <c r="E74" s="40"/>
      <c r="F74" s="41"/>
    </row>
    <row r="75" spans="1:6" s="56" customFormat="1" ht="12" x14ac:dyDescent="0.4">
      <c r="A75" s="64" t="s">
        <v>25</v>
      </c>
      <c r="B75" s="64"/>
      <c r="C75" s="63" t="str">
        <f>A66&amp;" "&amp;C66</f>
        <v>Capitulo 02  Sistema Integral de Producción, Almacenamiento y Gestión de Energía</v>
      </c>
      <c r="D75" s="63"/>
      <c r="E75" s="63"/>
      <c r="F75" s="55">
        <f>F17+F29+F37+F46+F56+F64+F73</f>
        <v>0</v>
      </c>
    </row>
    <row r="76" spans="1:6" ht="10.75" x14ac:dyDescent="0.4">
      <c r="A76" s="39"/>
      <c r="B76" s="39"/>
      <c r="C76" s="39"/>
      <c r="D76" s="39"/>
      <c r="E76" s="40"/>
      <c r="F76" s="41"/>
    </row>
    <row r="77" spans="1:6" ht="12" x14ac:dyDescent="0.35">
      <c r="A77" s="2" t="s">
        <v>46</v>
      </c>
      <c r="B77" s="4"/>
      <c r="C77" s="42" t="s">
        <v>30</v>
      </c>
      <c r="D77" s="27"/>
      <c r="E77" s="28"/>
      <c r="F77" s="4"/>
    </row>
    <row r="78" spans="1:6" ht="9.4499999999999993" thickBot="1" x14ac:dyDescent="0.45"/>
    <row r="79" spans="1:6" ht="9.4499999999999993" thickBot="1" x14ac:dyDescent="0.45">
      <c r="A79" s="9" t="s">
        <v>15</v>
      </c>
      <c r="B79" s="9" t="s">
        <v>16</v>
      </c>
      <c r="C79" s="10" t="s">
        <v>17</v>
      </c>
      <c r="D79" s="9" t="s">
        <v>18</v>
      </c>
      <c r="E79" s="11" t="s">
        <v>19</v>
      </c>
      <c r="F79" s="11" t="s">
        <v>20</v>
      </c>
    </row>
    <row r="80" spans="1:6" ht="37.299999999999997" customHeight="1" x14ac:dyDescent="0.4">
      <c r="A80" s="35">
        <v>1</v>
      </c>
      <c r="B80" s="12" t="s">
        <v>22</v>
      </c>
      <c r="C80" s="16" t="s">
        <v>31</v>
      </c>
      <c r="D80" s="12">
        <v>1</v>
      </c>
      <c r="E80" s="15"/>
      <c r="F80" s="36">
        <f t="shared" ref="F80" si="6">D80*E80</f>
        <v>0</v>
      </c>
    </row>
    <row r="81" spans="1:6" x14ac:dyDescent="0.4">
      <c r="A81" s="13"/>
      <c r="B81" s="17"/>
      <c r="C81" s="18"/>
      <c r="D81" s="19"/>
      <c r="E81" s="14"/>
      <c r="F81" s="14"/>
    </row>
    <row r="82" spans="1:6" ht="10.75" x14ac:dyDescent="0.4">
      <c r="A82" s="29" t="s">
        <v>25</v>
      </c>
      <c r="B82" s="29"/>
      <c r="C82" s="29" t="str">
        <f>A77&amp;" "&amp;C77</f>
        <v>Capítulo 03 Mantenimiento y soporte</v>
      </c>
      <c r="D82" s="29"/>
      <c r="E82" s="30"/>
      <c r="F82" s="31">
        <f>SUM(F80:F80)</f>
        <v>0</v>
      </c>
    </row>
    <row r="83" spans="1:6" ht="10.75" x14ac:dyDescent="0.4">
      <c r="A83" s="39"/>
      <c r="B83" s="39"/>
      <c r="C83" s="39"/>
      <c r="D83" s="39"/>
      <c r="E83" s="40"/>
      <c r="F83" s="41"/>
    </row>
    <row r="85" spans="1:6" s="59" customFormat="1" ht="12.9" x14ac:dyDescent="0.4">
      <c r="A85" s="61" t="s">
        <v>33</v>
      </c>
      <c r="B85" s="61"/>
      <c r="C85" s="61"/>
      <c r="D85" s="61"/>
      <c r="E85" s="57"/>
      <c r="F85" s="58">
        <f>F8+F75+F82</f>
        <v>0</v>
      </c>
    </row>
    <row r="86" spans="1:6" x14ac:dyDescent="0.4">
      <c r="A86" s="1"/>
      <c r="C86" s="1"/>
      <c r="D86" s="5"/>
      <c r="E86" s="32"/>
      <c r="F86" s="1"/>
    </row>
    <row r="87" spans="1:6" x14ac:dyDescent="0.4">
      <c r="A87" s="1"/>
      <c r="C87" s="1"/>
      <c r="D87" s="5"/>
      <c r="E87" s="32"/>
      <c r="F87" s="1"/>
    </row>
    <row r="88" spans="1:6" x14ac:dyDescent="0.4">
      <c r="A88" s="1"/>
      <c r="C88" s="1"/>
      <c r="D88" s="5"/>
      <c r="E88" s="32"/>
      <c r="F88" s="1"/>
    </row>
    <row r="89" spans="1:6" x14ac:dyDescent="0.4">
      <c r="A89" s="1"/>
      <c r="C89" s="1"/>
      <c r="D89" s="5"/>
      <c r="E89" s="32"/>
      <c r="F89" s="1"/>
    </row>
  </sheetData>
  <mergeCells count="11">
    <mergeCell ref="A1:F1"/>
    <mergeCell ref="A85:D85"/>
    <mergeCell ref="C19:F19"/>
    <mergeCell ref="C31:F31"/>
    <mergeCell ref="C39:F39"/>
    <mergeCell ref="C48:F48"/>
    <mergeCell ref="C58:F58"/>
    <mergeCell ref="C10:F10"/>
    <mergeCell ref="C66:F66"/>
    <mergeCell ref="C75:E75"/>
    <mergeCell ref="A75:B7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cf1f3c-7095-4170-956c-9bb078c8fd0e" xsi:nil="true"/>
    <lcf76f155ced4ddcb4097134ff3c332f xmlns="74d71438-6911-4910-9942-66aea097cd6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80A0D55CE2DB4EBD872BDD0B733C47" ma:contentTypeVersion="18" ma:contentTypeDescription="Crear nuevo documento." ma:contentTypeScope="" ma:versionID="773f3f2c13b84ffc13629176e1d2613b">
  <xsd:schema xmlns:xsd="http://www.w3.org/2001/XMLSchema" xmlns:xs="http://www.w3.org/2001/XMLSchema" xmlns:p="http://schemas.microsoft.com/office/2006/metadata/properties" xmlns:ns2="74d71438-6911-4910-9942-66aea097cd67" xmlns:ns3="3ecf1f3c-7095-4170-956c-9bb078c8fd0e" targetNamespace="http://schemas.microsoft.com/office/2006/metadata/properties" ma:root="true" ma:fieldsID="874365ef55ef6f36f1b0a68a91ef7203" ns2:_="" ns3:_="">
    <xsd:import namespace="74d71438-6911-4910-9942-66aea097cd67"/>
    <xsd:import namespace="3ecf1f3c-7095-4170-956c-9bb078c8fd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71438-6911-4910-9942-66aea097cd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75205c-aeec-4ffd-b8da-7772a674f8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f1f3c-7095-4170-956c-9bb078c8fd0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e2c3b3-7236-4822-824f-366ac4e83cec}" ma:internalName="TaxCatchAll" ma:showField="CatchAllData" ma:web="3ecf1f3c-7095-4170-956c-9bb078c8fd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13A278-D7E1-410B-A729-3FAE2F6FD238}">
  <ds:schemaRefs>
    <ds:schemaRef ds:uri="http://schemas.microsoft.com/office/2006/metadata/properties"/>
    <ds:schemaRef ds:uri="http://schemas.microsoft.com/office/infopath/2007/PartnerControls"/>
    <ds:schemaRef ds:uri="3ecf1f3c-7095-4170-956c-9bb078c8fd0e"/>
    <ds:schemaRef ds:uri="74d71438-6911-4910-9942-66aea097cd67"/>
  </ds:schemaRefs>
</ds:datastoreItem>
</file>

<file path=customXml/itemProps2.xml><?xml version="1.0" encoding="utf-8"?>
<ds:datastoreItem xmlns:ds="http://schemas.openxmlformats.org/officeDocument/2006/customXml" ds:itemID="{B32334CC-7C3E-406C-83E7-9CB1243C7E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AAB42B-45AD-482C-8AFA-D6E133393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d71438-6911-4910-9942-66aea097cd67"/>
    <ds:schemaRef ds:uri="3ecf1f3c-7095-4170-956c-9bb078c8fd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Díaz</dc:creator>
  <cp:lastModifiedBy>Pere Tohà</cp:lastModifiedBy>
  <dcterms:created xsi:type="dcterms:W3CDTF">2025-07-28T20:20:21Z</dcterms:created>
  <dcterms:modified xsi:type="dcterms:W3CDTF">2025-10-02T07:03:17Z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0x0101001180A0D55CE2DB4EBD872BDD0B733C47</vt:lpwstr>
  </property>
  <property fmtid="{D5CDD505-2E9C-101B-9397-08002B2CF9AE}" pid="3" name="MediaServiceImageTags">
    <vt:lpwstr/>
  </property>
</Properties>
</file>