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mc:AlternateContent xmlns:mc="http://schemas.openxmlformats.org/markup-compatibility/2006">
    <mc:Choice Requires="x15">
      <x15ac:absPath xmlns:x15ac="http://schemas.microsoft.com/office/spreadsheetml/2010/11/ac" url="https://zalport.sharepoint.com/sites/CONTRACTACI/Documentos compartidos/2.EXPEDIENTES/Expedientes 2023/2320000/2321000/2321002 Red saneamiento ZAL Port (Prat)/PLIEGOS/"/>
    </mc:Choice>
  </mc:AlternateContent>
  <xr:revisionPtr revIDLastSave="160" documentId="8_{5A72C2CB-D016-4AA3-897E-49BDC498B85D}" xr6:coauthVersionLast="47" xr6:coauthVersionMax="47" xr10:uidLastSave="{69C3C171-FF80-4910-8BA5-1D13992783CE}"/>
  <bookViews>
    <workbookView xWindow="32811" yWindow="-103" windowWidth="33120" windowHeight="18000" xr2:uid="{00000000-000D-0000-FFFF-FFFF00000000}"/>
  </bookViews>
  <sheets>
    <sheet name="2321002"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2" l="1"/>
  <c r="F27" i="2"/>
  <c r="F37" i="2"/>
  <c r="F43" i="2"/>
  <c r="F67" i="2"/>
  <c r="F68" i="2" s="1"/>
  <c r="F62" i="2"/>
  <c r="F63" i="2" s="1"/>
  <c r="F57" i="2"/>
  <c r="F58" i="2" s="1"/>
  <c r="F52" i="2"/>
  <c r="F53" i="2" s="1"/>
  <c r="F47" i="2"/>
  <c r="F48" i="2" s="1"/>
  <c r="F42" i="2"/>
  <c r="F41" i="2"/>
  <c r="F36" i="2"/>
  <c r="F35" i="2"/>
  <c r="F34" i="2"/>
  <c r="F33" i="2"/>
  <c r="F32" i="2"/>
  <c r="F31" i="2"/>
  <c r="F26" i="2"/>
  <c r="F25" i="2"/>
  <c r="F24" i="2"/>
  <c r="F23" i="2"/>
  <c r="F22" i="2"/>
  <c r="F21" i="2"/>
  <c r="F16" i="2"/>
  <c r="F15" i="2"/>
  <c r="F14" i="2"/>
  <c r="F9" i="2"/>
  <c r="F8" i="2"/>
  <c r="F7" i="2"/>
  <c r="F6" i="2"/>
  <c r="F10" i="2" l="1"/>
  <c r="F70" i="2" l="1"/>
  <c r="F72" i="2" s="1"/>
  <c r="F74" i="2" s="1"/>
</calcChain>
</file>

<file path=xl/sharedStrings.xml><?xml version="1.0" encoding="utf-8"?>
<sst xmlns="http://schemas.openxmlformats.org/spreadsheetml/2006/main" count="185" uniqueCount="92">
  <si>
    <t>Obra</t>
  </si>
  <si>
    <t>01</t>
  </si>
  <si>
    <t>Capítulo</t>
  </si>
  <si>
    <t>TRABAJOS PREVIOS</t>
  </si>
  <si>
    <t>TP01</t>
  </si>
  <si>
    <t>m</t>
  </si>
  <si>
    <t>Valla trasladable de 3,50x2,00 m, formada por panel de malla electrosoldada de 200x100 mm de paso de malla y postes verticales de 40 mm de diámetro, acabado galvanizado, colocados sobre bases prefabricadas de hormigón, para delimitación provisional de zona de obras, con malla de ocultación colocada sobre la valla. Amortizables las vallas en 5 usos y las bases en 5 usos.</t>
  </si>
  <si>
    <t>TP02</t>
  </si>
  <si>
    <t>ud.</t>
  </si>
  <si>
    <t>Señal provisional de obra de chapa de acero galvanizado, de peligro, triangular, L=70 cm, con retrorreflectancia nivel 1 (E.G.), con caballete portátil de acero galvanizado. Amortizable la señal en 5 usos y el caballete en 5 usos.</t>
  </si>
  <si>
    <t>TP03</t>
  </si>
  <si>
    <t>By pass completamente instalado por desvío de aguas residuales por un caudal aproximado de 200 l/s a 300 l/s incluyendo suministro, los medios de colocación, el mantenimiento durante toda la ejecución de las obras y la retirada posterior de todas las mangas, los obturadores en pozos de registro, los equipos de bombeo y los medios auxiliares necesarios. Incluye coste proporcional de mantener un equipo de bombeo de reserva con todos los equipos complementarios en caso de quiebra del equipo principal.</t>
  </si>
  <si>
    <t>TP04</t>
  </si>
  <si>
    <t>Vigilancia y mantenimiento del funcionamiento del bypass durante la noche para asegurar su correcto funcionamiento cuando sea necesaria su mantenimiento durante más de una jornada de trabajo.</t>
  </si>
  <si>
    <t>TOTAL</t>
  </si>
  <si>
    <t>02</t>
  </si>
  <si>
    <t>DEMOLICIONES</t>
  </si>
  <si>
    <t>DM01</t>
  </si>
  <si>
    <t>m²</t>
  </si>
  <si>
    <t>Demolición de pavimento de aglomerado asfáltico de 15 cm de espesor medio, con martillo neumático, y carga manual sobre camión o contenedor. El precio no incluye la demolición de la base soporte. Incluye todos los medios auxiliares necesarios para su correcta ejecución.</t>
  </si>
  <si>
    <t>DM02</t>
  </si>
  <si>
    <t>m³</t>
  </si>
  <si>
    <t>Excavación de zanjas para instalaciones hasta una profundidad de 3.5 m, en cualquier tipo de terreno, con medios mecánicos, y acopio en los bordes de la excavación. Incluso tablones verticales, cabeceros horizontales y codales de madera para apuntalamiento y entibación al 100%, para una protección del 100%. El precio no incluye el transporte de los materiales excavados. Incluye todos los medios auxiliares necesarios para su correcta ejecución.</t>
  </si>
  <si>
    <t>DM03</t>
  </si>
  <si>
    <t>Demolición de colector enterrado de hormigón, con retroexcavadora con martillo rompedor, y carga mecánica sobre camión o contenedor. El precio incluye la desconexión del entronque del colector a arquetas o pozos de registro y la obturación de las conducciones conectadas al elemento.</t>
  </si>
  <si>
    <t>03</t>
  </si>
  <si>
    <t>RED DE DRENAJE</t>
  </si>
  <si>
    <t>RD01</t>
  </si>
  <si>
    <t>Colector enterrado de red horizontal de saneamiento, con arquetas, con una pendiente mínima del 2%, para la evacuación de aguas residuales y/o pluviales, formado por tubo de PVC corrugado, rigidez anular nominal 8 kN/m², de 1000 mm de diámetro exterior, con junta elástica, colocado sobre lecho de arena de 10 cm de espesor, debidamente compactada y nivelada con pisón vibrante de guiado manual, relleno lateral compactando hasta los riñones y posterior relleno con la misma arena hasta 30 cm por encima de la generatriz superior de la tubería. Incluso lubricante para montaje. El precio no incluye las arquetas, la excavación ni el relleno principal.</t>
  </si>
  <si>
    <t>RD02</t>
  </si>
  <si>
    <t>Suministro y colocación en zanja de colector enterrado, formado por tubo de hormigón armado para saneamiento sin presión, fabricado por compresión radial, clase 135, carga de rotura 135 kN/m², de 800 mm de diámetro nominal (interior), unión por enchufe y campana con junta elástica, incluyendo la parte proporcional de juntas de goma, con grado de dificultad media y colocado en el fondo de la zanja . El precio incluye los equipos y la maquinaria necesarios para el desplazamiento y la disposición en obra de los elementos, pero no incluye la excavación ni el relleno principal.</t>
  </si>
  <si>
    <t>RD03</t>
  </si>
  <si>
    <t>Suministro y colocación en zanja de colector enterrado, formado por tubo de hormigón armado para saneamiento sin presión, fabricado por compresión radial, clase 135, carga de rotura 135 kN/m², de 1000 mm de diámetro nominal (interior), unión por enchufe y campana con junta elástica, incluyendo la parte proporcional de juntas de goma, con grado de dificultad media y colocado en el fondo de la zanja . El precio incluye los equipos y la maquinaria necesarios para el desplazamiento y la disposición en obra de los elementos, pero no incluye la excavación ni el relleno principal.</t>
  </si>
  <si>
    <t>RD04</t>
  </si>
  <si>
    <t>Suministro y colocación en zanja de colector enterrado, formado por tubo de hormigón armado para saneamiento sin presión, fabricado por compresión radial, clase 135, carga de rotura 135 kN/m², de 1200 mm de diámetro nominal (interior), unión por enchufe y campana con junta elástica, incluyendo la parte proporcional de juntas de goma, con grado de dificultad media y colocado en el fondo de la zanja . El precio incluye los equipos y la maquinaria necesarios para el desplazamiento y la disposición en obra de los elementos, pero no incluye la excavación ni el relleno principal.</t>
  </si>
  <si>
    <t>RD05</t>
  </si>
  <si>
    <t>Suministro y colocación en zanja de colector enterrado, formado por tubo de hormigón armado para saneamiento sin presión, fabricado por vibrocompresión, para saneamiento sin presión, clase 135, carga de rotura 135 kN/m², de 1500 mm de diámetro nominal (interior), unión con junta elástica, incluyendo la parte proporcional de juntas de goma, con grado de dificultad media y colocado en el fondo de la zanja . El precio incluye los equipos y la maquinaria necesarios para el desplazamiento y la disposición en obra de los elementos, pero no incluye la excavación ni el relleno principal.</t>
  </si>
  <si>
    <t>RD06</t>
  </si>
  <si>
    <t>Suministro y colocación en zanja de colector enterrado, formado por tubo de hormigón armado para saneamiento sin presión, fabricado por vibrocompresión, para saneamiento sin presión, clase 135, carga de rotura 135 kN/m², de 1800 mm de diámetro nominal (interior), unión con junta elástica, incluyendo la parte proporcional de juntas de goma, con grado de dificultad media y colocado en el fondo de la zanja . El precio incluye los equipos y la maquinaria necesarios para el desplazamiento y la disposición en obra de los elementos, pero no incluye la excavación ni el relleno principal.</t>
  </si>
  <si>
    <t>04</t>
  </si>
  <si>
    <t>OBRA CIVIL</t>
  </si>
  <si>
    <t>OC01</t>
  </si>
  <si>
    <t>Relleno envolvente y principal de zanjas para instalaciones, con arena de 0 a 5 mm de diámetro, espesor de 10 cm y compactación con bandeja vibrante de guiado manual, hasta alcanzar una densidad seca no inferior al 95% de la máxima obtenida en el ensayo Proctor Modificado, realizado según UNE 103501. Incluso cinta o distintivo indicador de la instalación. El precio no incluye la realización del ensayo Proctor Modificado.</t>
  </si>
  <si>
    <t>OC02</t>
  </si>
  <si>
    <t>Relleno envolvente y principal de zanjas para instalaciones, con arena extraida en la propia excavación y compactación en tongadas sucesivas de 20 cm de espesor máximo con pisón vibrante de guiado manual, hasta alcanzar una densidad seca no inferior al 95% de la máxima obtenida en el ensayo Proctor Modificado, realizado según UNE 103501. Incluso cinta o distintivo indicador de la instalación. El precio no incluye la realización del ensayo Proctor Modificado.Incluye todos los medios auxiliares necesarios para su correcta ejecución.</t>
  </si>
  <si>
    <t>OC03</t>
  </si>
  <si>
    <t>Rehabilitación superficial de pozo de registro mediante la aplicación de un revestimiento impermeable rígido, sulforesistente de base cementosa. La partida incluye la limpieza de la superficie con hidropresión (&gt;300bar), saneamiento de las juntas, aplicación del puente de unión en las juntas y aplicación del mortero de impermeabilización.</t>
  </si>
  <si>
    <t>OC05</t>
  </si>
  <si>
    <t>Tratamiento puntual de juntas de pozos existentes con inyección de resina poliuretánica (tipo Fastpack 2700 o equivalente) o elastomérica, incluye trabajos auxiliares en espacio confinado. El precio comprende un pozo tipo de 2,0 metros de altura.</t>
  </si>
  <si>
    <t>OC07</t>
  </si>
  <si>
    <t>Sustitución de tapa de registro existente incluyendo derribo, desmontaje y transporte gestor de residuos de la tapa preexistente y el suministro y colocación de marco y tapa de 600 mm de paso libre y marco redondo de Ø600, de casa NORINCO modelo GEO PKRSL (o similar), de fundición dúctil clase 400 (carga rotura 40.000 daN) estanca, con asentamiento de junta de elastómero, manipulación con llave BA1BS + fregadero y estanqueidad en las aguas de lluvia obtenida por cierre con 3 tornillos de acero inoxidable (estanquidad hasta 1 bar). Con anagrama de la administración actuante o la compañía mantenedora del servicio (según se indique).</t>
  </si>
  <si>
    <t>OC08</t>
  </si>
  <si>
    <t>Solera de hormigón con malla electrosoldada de 20 cm de espesor, realizada con hormigón HA-30/F/20/XC2 fabricado en central, con malla electrosoldada superior como armadura de reparto, ME 20x20 Ø 10-10 B 500 T 6x2,20 UNE-EN 10080 y con malla electrosoldada inferior, ME 20x20 Ø 10-10 B 500 T 6x2,20 UNE-EN 10080, extendido y vibrado manual mediante regla vibrante, sin tratamiento de su superficie y posterior aplicación de agente filmógeno, (0,15 l/m²); con juntas de retracción de 5 mm de espesor, mediante corte con disco de diamante. Incluso panel de poliestireno expandido de 3 cm de espesor, para la ejecución de juntas de dilatación. El precio no incluye la base de la solera.</t>
  </si>
  <si>
    <t>05</t>
  </si>
  <si>
    <t>REPOSICIÓN DE POZOS Y EMPALMES</t>
  </si>
  <si>
    <t>OC06</t>
  </si>
  <si>
    <t>Pozo de registro, de 1,20 m de diámetro interior y de 2 m de altura útil interior, de fábrica de ladrillo cerámico macizo de 1 pie de espesor recibido con mortero de cemento, industrial, M-5, enfoscado y bruñido por el interior con mortero de cemento, industrial, con aditivo hidrófugo, M-15 y elementos prefabricados de hormigón en masa, sobre solera de 25 cm de espesor de hormigón armado HA-30/B/20/XC4+XA2 ligeramente armada con malla electrosoldada, con cierre de tapa circular con bloqueo y marco de fundición clase D-400 según UNE-EN 124, instalado en calzadas de calles, incluyendo las peatonales, o zonas de aparcamiento para todo tipo de vehículos. El precio incluye los equipos y la maquinaria necesarios para el desplazamiento y la disposición en obra de los elementos, pero no incluye la excavación ni el relleno del trasdós.</t>
  </si>
  <si>
    <t>RE05</t>
  </si>
  <si>
    <t>empalme y rejuntado del encuentro de los colectores con el pozo y sellado de juntas con mortero, recibido de pates, anillado superior, recibido de marco, ajuste entre tapa y marco y enrase de la tapa con el pavimento. Totalmente montado, conexionado y probado mediante las correspondientes pruebas de servicio (incluidas en este precio), sin incluir la excavación ni el relleno del trasdós.</t>
  </si>
  <si>
    <t>06</t>
  </si>
  <si>
    <t>REPOSICIÓN DE PAVIMENTO</t>
  </si>
  <si>
    <t>RP01</t>
  </si>
  <si>
    <t>Firme flexible para tráfico pesado T0 sobre explanada E3, compuesto de capa de 30 cm de espesor de suelocemento SC40, y mezcla bituminosa en caliente: capa base de 15 cm de AC 32 base S, según UNE-EN 13108-1; capa intermedia de 5 cm de AC 22 bin D, según UNE-EN 13108-1; capa de rodadura de 3 cm de BBTM 11B, según UNE-EN 13108-2.</t>
  </si>
  <si>
    <t>07</t>
  </si>
  <si>
    <t>PINTURA</t>
  </si>
  <si>
    <t>PI03</t>
  </si>
  <si>
    <t>p.a.</t>
  </si>
  <si>
    <t>Aplicación mecánica con máquina autopropulsada de pintura plástica para exterior, a base de resinas acrílicas, color blanco, acabado satinado, textura lisa, para marca vial longitudinal continua, de 15 cm de anchura, para bordes de calzada y delimitación de zonas o plazas de aparcamiento. Incluso microesferas de vidrio, para conseguir efecto retrorreflectante en seco.</t>
  </si>
  <si>
    <t>08</t>
  </si>
  <si>
    <t>GESTIÓN DE RESIDUOS</t>
  </si>
  <si>
    <t>GR0702</t>
  </si>
  <si>
    <t>Ud.</t>
  </si>
  <si>
    <t>Gestión de residuos</t>
  </si>
  <si>
    <t>09</t>
  </si>
  <si>
    <t>CONTROL DE CALIDAD</t>
  </si>
  <si>
    <t>CC01</t>
  </si>
  <si>
    <t>Control de calidad</t>
  </si>
  <si>
    <t>10</t>
  </si>
  <si>
    <t>SEGURIDAD Y SALUD</t>
  </si>
  <si>
    <t>ESS01</t>
  </si>
  <si>
    <t>Estudio de seguridad y salud</t>
  </si>
  <si>
    <t>NUM.</t>
  </si>
  <si>
    <t>UM</t>
  </si>
  <si>
    <t>DESCRIPCIÓN</t>
  </si>
  <si>
    <t>PRECIO</t>
  </si>
  <si>
    <t>MEDICIÓN</t>
  </si>
  <si>
    <t>IMPORTE</t>
  </si>
  <si>
    <t>Mejora de la red de saneamiento de la ZAL Port (Prat)</t>
  </si>
  <si>
    <t>PRESUPUESTO DE EJECUCIÓN MATERIAL</t>
  </si>
  <si>
    <t>TOTAL PRESUPUESTO DE EJECUCIÓN POR CONTRATA</t>
  </si>
  <si>
    <t>G.G.O. y B.I. (19%)</t>
  </si>
  <si>
    <t>MEDICIONES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</si>
</sst>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43" formatCode="_-* #,##0.00_-;\-* #,##0.00_-;_-* &quot;-&quot;??_-;_-@_-"/>
    <numFmt numFmtId="164" formatCode="###,###,##0.00"/>
    <numFmt numFmtId="165" formatCode="###,###,##0.000"/>
  </numFmts>
  <fonts count="10" x14ac:knownFonts="1">
    <font>
      <sz val="11"/>
      <color rgb="FF000000"/>
      <name val="Calibri"/>
      <family val="2"/>
    </font>
    <font>
      <sz val="8"/>
      <color rgb="FF000000"/>
      <name val="Calibri"/>
      <family val="2"/>
    </font>
    <font>
      <b/>
      <sz val="8"/>
      <color rgb="FF000000"/>
      <name val="Calibri"/>
      <family val="2"/>
    </font>
    <font>
      <sz val="8"/>
      <color rgb="FF000000"/>
      <name val="Calibri"/>
      <family val="2"/>
      <scheme val="minor"/>
    </font>
    <font>
      <sz val="8"/>
      <name val="Calibri"/>
      <family val="2"/>
      <scheme val="minor"/>
    </font>
    <font>
      <sz val="11"/>
      <color theme="0"/>
      <name val="Calibri"/>
      <family val="2"/>
    </font>
    <font>
      <b/>
      <sz val="14"/>
      <color theme="0"/>
      <name val="Calibri"/>
      <family val="2"/>
    </font>
    <font>
      <b/>
      <sz val="11"/>
      <color theme="0"/>
      <name val="Calibri"/>
      <family val="2"/>
    </font>
    <font>
      <b/>
      <sz val="9"/>
      <color rgb="FF000000"/>
      <name val="Calibri"/>
      <family val="2"/>
    </font>
    <font>
      <sz val="11"/>
      <color rgb="FF000000"/>
      <name val="Calibri"/>
      <family val="2"/>
    </font>
  </fonts>
  <fills count="8">
    <fill>
      <patternFill patternType="none"/>
    </fill>
    <fill>
      <patternFill patternType="gray125"/>
    </fill>
    <fill>
      <patternFill patternType="solid">
        <fgColor rgb="FFFFFFCC"/>
        <bgColor rgb="FFFFFFCC"/>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bgColor rgb="FF99CCFF"/>
      </patternFill>
    </fill>
    <fill>
      <patternFill patternType="solid">
        <fgColor theme="3"/>
        <bgColor indexed="64"/>
      </patternFill>
    </fill>
    <fill>
      <patternFill patternType="solid">
        <fgColor theme="0" tint="-0.249977111117893"/>
        <bgColor indexed="64"/>
      </patternFill>
    </fill>
  </fills>
  <borders count="2">
    <border>
      <left/>
      <right/>
      <top/>
      <bottom/>
      <diagonal/>
    </border>
    <border>
      <left/>
      <right/>
      <top style="medium">
        <color rgb="FF808080"/>
      </top>
      <bottom style="medium">
        <color rgb="FF808080"/>
      </bottom>
      <diagonal/>
    </border>
  </borders>
  <cellStyleXfs count="2">
    <xf numFmtId="0" fontId="0" fillId="0" borderId="0" applyNumberFormat="0" applyBorder="0" applyAlignment="0"/>
    <xf numFmtId="43" fontId="9" fillId="0" borderId="0" applyFont="0" applyFill="0" applyBorder="0" applyAlignment="0" applyProtection="0"/>
  </cellStyleXfs>
  <cellXfs count="39">
    <xf numFmtId="0" fontId="0" fillId="0" borderId="0" xfId="0"/>
    <xf numFmtId="0" fontId="0" fillId="0" borderId="0" xfId="0"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5" fillId="6" borderId="0" xfId="0" applyFont="1" applyFill="1" applyAlignment="1">
      <alignment vertical="center"/>
    </xf>
    <xf numFmtId="0" fontId="7" fillId="6" borderId="0" xfId="0" applyFont="1" applyFill="1" applyAlignment="1">
      <alignment vertical="center" wrapText="1"/>
    </xf>
    <xf numFmtId="9" fontId="0" fillId="0" borderId="0" xfId="0" applyNumberFormat="1"/>
    <xf numFmtId="43" fontId="0" fillId="0" borderId="0" xfId="1" applyFont="1"/>
    <xf numFmtId="0" fontId="7" fillId="6" borderId="0" xfId="0" applyFont="1" applyFill="1"/>
    <xf numFmtId="0" fontId="7" fillId="6" borderId="0" xfId="0" applyFont="1" applyFill="1" applyAlignment="1">
      <alignment wrapText="1"/>
    </xf>
    <xf numFmtId="9" fontId="7" fillId="6" borderId="0" xfId="0" applyNumberFormat="1" applyFont="1" applyFill="1"/>
    <xf numFmtId="49" fontId="1" fillId="0" borderId="0" xfId="0" applyNumberFormat="1" applyFont="1" applyAlignment="1">
      <alignment vertical="center"/>
    </xf>
    <xf numFmtId="0" fontId="1" fillId="0" borderId="0" xfId="0" applyFont="1" applyAlignment="1">
      <alignment vertical="center" wrapText="1"/>
    </xf>
    <xf numFmtId="165" fontId="1" fillId="0" borderId="0" xfId="0" applyNumberFormat="1" applyFont="1" applyAlignment="1">
      <alignment vertical="center"/>
    </xf>
    <xf numFmtId="164" fontId="1" fillId="0" borderId="0" xfId="0" applyNumberFormat="1" applyFont="1" applyAlignment="1">
      <alignment vertical="center"/>
    </xf>
    <xf numFmtId="0" fontId="5" fillId="5" borderId="0" xfId="0" applyFont="1" applyFill="1" applyAlignment="1">
      <alignment vertical="center"/>
    </xf>
    <xf numFmtId="0" fontId="6" fillId="5" borderId="0" xfId="0" applyFont="1" applyFill="1" applyAlignment="1">
      <alignment horizontal="center" vertical="center" wrapText="1"/>
    </xf>
    <xf numFmtId="0" fontId="8" fillId="4" borderId="0" xfId="0" applyFont="1" applyFill="1" applyAlignment="1">
      <alignment vertical="center"/>
    </xf>
    <xf numFmtId="49" fontId="8" fillId="4" borderId="0" xfId="0" applyNumberFormat="1" applyFont="1" applyFill="1" applyAlignment="1">
      <alignment vertical="center"/>
    </xf>
    <xf numFmtId="0" fontId="8" fillId="4" borderId="0" xfId="0" applyFont="1" applyFill="1" applyAlignment="1">
      <alignment vertical="center" wrapText="1"/>
    </xf>
    <xf numFmtId="0" fontId="0" fillId="4" borderId="0" xfId="0" applyFill="1" applyAlignment="1">
      <alignment vertical="center"/>
    </xf>
    <xf numFmtId="0" fontId="2" fillId="0" borderId="0" xfId="0" applyFont="1" applyAlignment="1">
      <alignment vertical="center"/>
    </xf>
    <xf numFmtId="49" fontId="2" fillId="0" borderId="0" xfId="0" applyNumberFormat="1" applyFont="1" applyAlignment="1">
      <alignment vertical="center"/>
    </xf>
    <xf numFmtId="0" fontId="2" fillId="0" borderId="0" xfId="0" applyFont="1" applyAlignment="1">
      <alignment vertical="center" wrapText="1"/>
    </xf>
    <xf numFmtId="0" fontId="0" fillId="0" borderId="0" xfId="0" applyAlignment="1">
      <alignment vertical="center"/>
    </xf>
    <xf numFmtId="0" fontId="2" fillId="3" borderId="0" xfId="0" applyFont="1" applyFill="1" applyAlignment="1">
      <alignment vertical="center"/>
    </xf>
    <xf numFmtId="49" fontId="2" fillId="3" borderId="0" xfId="0" applyNumberFormat="1" applyFont="1" applyFill="1" applyAlignment="1">
      <alignment vertical="center"/>
    </xf>
    <xf numFmtId="0" fontId="2" fillId="3" borderId="0" xfId="0" applyFont="1" applyFill="1" applyAlignment="1">
      <alignment vertical="center" wrapText="1"/>
    </xf>
    <xf numFmtId="0" fontId="0" fillId="3" borderId="0" xfId="0" applyFill="1" applyAlignment="1">
      <alignment vertical="center"/>
    </xf>
    <xf numFmtId="0" fontId="0" fillId="7" borderId="0" xfId="0" applyFill="1" applyAlignment="1">
      <alignment vertical="center"/>
    </xf>
    <xf numFmtId="0" fontId="2" fillId="7" borderId="0" xfId="0" applyFont="1" applyFill="1" applyAlignment="1">
      <alignment vertical="center" wrapText="1"/>
    </xf>
    <xf numFmtId="0" fontId="2" fillId="7" borderId="0" xfId="0" applyFont="1" applyFill="1" applyAlignment="1">
      <alignment vertical="center"/>
    </xf>
    <xf numFmtId="164" fontId="2" fillId="7" borderId="0" xfId="0" applyNumberFormat="1" applyFont="1" applyFill="1" applyAlignment="1">
      <alignment vertical="center"/>
    </xf>
    <xf numFmtId="0" fontId="0" fillId="0" borderId="0" xfId="0" applyAlignment="1">
      <alignment vertical="center" wrapText="1"/>
    </xf>
    <xf numFmtId="0" fontId="7" fillId="6" borderId="0" xfId="0" applyFont="1" applyFill="1" applyAlignment="1">
      <alignment horizontal="left" vertical="center" wrapText="1"/>
    </xf>
    <xf numFmtId="44" fontId="1" fillId="2" borderId="0" xfId="0" applyNumberFormat="1" applyFont="1" applyFill="1" applyAlignment="1" applyProtection="1">
      <alignment vertical="center"/>
      <protection locked="0"/>
    </xf>
    <xf numFmtId="44" fontId="7" fillId="6" borderId="0" xfId="0" applyNumberFormat="1" applyFont="1" applyFill="1" applyAlignment="1">
      <alignment vertical="center"/>
    </xf>
    <xf numFmtId="44" fontId="7" fillId="6" borderId="0" xfId="1" applyNumberFormat="1" applyFont="1" applyFill="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4"/>
  <sheetViews>
    <sheetView showGridLines="0" tabSelected="1" workbookViewId="0">
      <pane ySplit="1" topLeftCell="A21" activePane="bottomLeft" state="frozenSplit"/>
      <selection pane="bottomLeft" activeCell="E72" sqref="E72"/>
    </sheetView>
  </sheetViews>
  <sheetFormatPr baseColWidth="10" defaultColWidth="9.15234375" defaultRowHeight="14.6" x14ac:dyDescent="0.4"/>
  <cols>
    <col min="1" max="1" width="5.69140625" bestFit="1" customWidth="1"/>
    <col min="2" max="2" width="2.84375" bestFit="1" customWidth="1"/>
    <col min="3" max="3" width="44.3046875" style="1" customWidth="1"/>
    <col min="4" max="4" width="5.84375" customWidth="1"/>
    <col min="5" max="5" width="7.15234375" bestFit="1" customWidth="1"/>
    <col min="6" max="6" width="6.3046875" bestFit="1" customWidth="1"/>
  </cols>
  <sheetData>
    <row r="1" spans="1:6" ht="18.45" x14ac:dyDescent="0.4">
      <c r="A1" s="16"/>
      <c r="B1" s="16"/>
      <c r="C1" s="17" t="s">
        <v>91</v>
      </c>
      <c r="D1" s="16"/>
      <c r="E1" s="16"/>
      <c r="F1" s="16"/>
    </row>
    <row r="2" spans="1:6" x14ac:dyDescent="0.4">
      <c r="A2" s="18" t="s">
        <v>0</v>
      </c>
      <c r="B2" s="19" t="s">
        <v>1</v>
      </c>
      <c r="C2" s="20" t="s">
        <v>87</v>
      </c>
      <c r="D2" s="21"/>
      <c r="E2" s="21"/>
      <c r="F2" s="21"/>
    </row>
    <row r="3" spans="1:6" ht="8.0500000000000007" customHeight="1" x14ac:dyDescent="0.4">
      <c r="A3" s="22"/>
      <c r="B3" s="23"/>
      <c r="C3" s="24"/>
      <c r="D3" s="25"/>
      <c r="E3" s="25"/>
      <c r="F3" s="25"/>
    </row>
    <row r="4" spans="1:6" ht="15" thickBot="1" x14ac:dyDescent="0.45">
      <c r="A4" s="26" t="s">
        <v>2</v>
      </c>
      <c r="B4" s="27" t="s">
        <v>1</v>
      </c>
      <c r="C4" s="28" t="s">
        <v>3</v>
      </c>
      <c r="D4" s="29"/>
      <c r="E4" s="29"/>
      <c r="F4" s="29"/>
    </row>
    <row r="5" spans="1:6" ht="15" thickBot="1" x14ac:dyDescent="0.45">
      <c r="A5" s="2" t="s">
        <v>81</v>
      </c>
      <c r="B5" s="3" t="s">
        <v>82</v>
      </c>
      <c r="C5" s="2" t="s">
        <v>83</v>
      </c>
      <c r="D5" s="4" t="s">
        <v>84</v>
      </c>
      <c r="E5" s="2" t="s">
        <v>85</v>
      </c>
      <c r="F5" s="2" t="s">
        <v>86</v>
      </c>
    </row>
    <row r="6" spans="1:6" ht="64.3" x14ac:dyDescent="0.4">
      <c r="A6" s="12" t="s">
        <v>4</v>
      </c>
      <c r="B6" s="12" t="s">
        <v>5</v>
      </c>
      <c r="C6" s="13" t="s">
        <v>6</v>
      </c>
      <c r="D6" s="36">
        <v>0</v>
      </c>
      <c r="E6" s="14">
        <v>2947.95</v>
      </c>
      <c r="F6" s="15">
        <f>ROUND(ROUND(D6,2)*ROUND(E6,3),2)</f>
        <v>0</v>
      </c>
    </row>
    <row r="7" spans="1:6" ht="42.9" x14ac:dyDescent="0.4">
      <c r="A7" s="12" t="s">
        <v>7</v>
      </c>
      <c r="B7" s="12" t="s">
        <v>8</v>
      </c>
      <c r="C7" s="13" t="s">
        <v>9</v>
      </c>
      <c r="D7" s="36">
        <v>0</v>
      </c>
      <c r="E7" s="14">
        <v>12</v>
      </c>
      <c r="F7" s="15">
        <f>ROUND(ROUND(D7,2)*ROUND(E7,3),2)</f>
        <v>0</v>
      </c>
    </row>
    <row r="8" spans="1:6" ht="85.75" x14ac:dyDescent="0.4">
      <c r="A8" s="12" t="s">
        <v>10</v>
      </c>
      <c r="B8" s="12" t="s">
        <v>5</v>
      </c>
      <c r="C8" s="13" t="s">
        <v>11</v>
      </c>
      <c r="D8" s="36">
        <v>0</v>
      </c>
      <c r="E8" s="14">
        <v>1116.1959999999999</v>
      </c>
      <c r="F8" s="15">
        <f>ROUND(ROUND(D8,2)*ROUND(E8,3),2)</f>
        <v>0</v>
      </c>
    </row>
    <row r="9" spans="1:6" ht="32.15" x14ac:dyDescent="0.4">
      <c r="A9" s="12" t="s">
        <v>12</v>
      </c>
      <c r="B9" s="12" t="s">
        <v>8</v>
      </c>
      <c r="C9" s="13" t="s">
        <v>13</v>
      </c>
      <c r="D9" s="36">
        <v>0</v>
      </c>
      <c r="E9" s="14">
        <v>16</v>
      </c>
      <c r="F9" s="15">
        <f>ROUND(ROUND(D9,2)*ROUND(E9,3),2)</f>
        <v>0</v>
      </c>
    </row>
    <row r="10" spans="1:6" x14ac:dyDescent="0.4">
      <c r="A10" s="30"/>
      <c r="B10" s="30"/>
      <c r="C10" s="31" t="s">
        <v>14</v>
      </c>
      <c r="D10" s="32"/>
      <c r="E10" s="32"/>
      <c r="F10" s="33">
        <f>SUM(F6:F9)</f>
        <v>0</v>
      </c>
    </row>
    <row r="11" spans="1:6" ht="8.0500000000000007" customHeight="1" x14ac:dyDescent="0.4">
      <c r="A11" s="25"/>
      <c r="B11" s="25"/>
      <c r="C11" s="34"/>
      <c r="D11" s="25"/>
      <c r="E11" s="25"/>
      <c r="F11" s="25"/>
    </row>
    <row r="12" spans="1:6" ht="15" thickBot="1" x14ac:dyDescent="0.45">
      <c r="A12" s="26" t="s">
        <v>2</v>
      </c>
      <c r="B12" s="27" t="s">
        <v>15</v>
      </c>
      <c r="C12" s="28" t="s">
        <v>16</v>
      </c>
      <c r="D12" s="29"/>
      <c r="E12" s="29"/>
      <c r="F12" s="29"/>
    </row>
    <row r="13" spans="1:6" ht="15" thickBot="1" x14ac:dyDescent="0.45">
      <c r="A13" s="2" t="s">
        <v>81</v>
      </c>
      <c r="B13" s="3" t="s">
        <v>82</v>
      </c>
      <c r="C13" s="2" t="s">
        <v>83</v>
      </c>
      <c r="D13" s="4" t="s">
        <v>84</v>
      </c>
      <c r="E13" s="2" t="s">
        <v>85</v>
      </c>
      <c r="F13" s="2" t="s">
        <v>86</v>
      </c>
    </row>
    <row r="14" spans="1:6" ht="42.9" x14ac:dyDescent="0.4">
      <c r="A14" s="12" t="s">
        <v>17</v>
      </c>
      <c r="B14" s="12" t="s">
        <v>18</v>
      </c>
      <c r="C14" s="13" t="s">
        <v>19</v>
      </c>
      <c r="D14" s="36">
        <v>0</v>
      </c>
      <c r="E14" s="14">
        <v>5302.15</v>
      </c>
      <c r="F14" s="15">
        <f>ROUND(ROUND(D14,2)*ROUND(E14,3),2)</f>
        <v>0</v>
      </c>
    </row>
    <row r="15" spans="1:6" ht="75" x14ac:dyDescent="0.4">
      <c r="A15" s="12" t="s">
        <v>20</v>
      </c>
      <c r="B15" s="12" t="s">
        <v>21</v>
      </c>
      <c r="C15" s="13" t="s">
        <v>22</v>
      </c>
      <c r="D15" s="36">
        <v>0</v>
      </c>
      <c r="E15" s="14">
        <v>6819.92</v>
      </c>
      <c r="F15" s="15">
        <f>ROUND(ROUND(D15,2)*ROUND(E15,3),2)</f>
        <v>0</v>
      </c>
    </row>
    <row r="16" spans="1:6" ht="53.6" x14ac:dyDescent="0.4">
      <c r="A16" s="12" t="s">
        <v>23</v>
      </c>
      <c r="B16" s="12" t="s">
        <v>5</v>
      </c>
      <c r="C16" s="13" t="s">
        <v>24</v>
      </c>
      <c r="D16" s="36">
        <v>0</v>
      </c>
      <c r="E16" s="14">
        <v>1263.43</v>
      </c>
      <c r="F16" s="15">
        <f>ROUND(ROUND(D16,2)*ROUND(E16,3),2)</f>
        <v>0</v>
      </c>
    </row>
    <row r="17" spans="1:6" x14ac:dyDescent="0.4">
      <c r="A17" s="30"/>
      <c r="B17" s="30"/>
      <c r="C17" s="31" t="s">
        <v>14</v>
      </c>
      <c r="D17" s="32"/>
      <c r="E17" s="32"/>
      <c r="F17" s="33">
        <f>SUM(F14:F16)</f>
        <v>0</v>
      </c>
    </row>
    <row r="18" spans="1:6" ht="8.0500000000000007" customHeight="1" x14ac:dyDescent="0.4">
      <c r="A18" s="25"/>
      <c r="B18" s="25"/>
      <c r="C18" s="34"/>
      <c r="D18" s="25"/>
      <c r="E18" s="25"/>
      <c r="F18" s="25"/>
    </row>
    <row r="19" spans="1:6" ht="15" thickBot="1" x14ac:dyDescent="0.45">
      <c r="A19" s="26" t="s">
        <v>2</v>
      </c>
      <c r="B19" s="27" t="s">
        <v>25</v>
      </c>
      <c r="C19" s="28" t="s">
        <v>26</v>
      </c>
      <c r="D19" s="29"/>
      <c r="E19" s="29"/>
      <c r="F19" s="29"/>
    </row>
    <row r="20" spans="1:6" ht="15" thickBot="1" x14ac:dyDescent="0.45">
      <c r="A20" s="2" t="s">
        <v>81</v>
      </c>
      <c r="B20" s="3" t="s">
        <v>82</v>
      </c>
      <c r="C20" s="2" t="s">
        <v>83</v>
      </c>
      <c r="D20" s="4" t="s">
        <v>84</v>
      </c>
      <c r="E20" s="2" t="s">
        <v>85</v>
      </c>
      <c r="F20" s="2" t="s">
        <v>86</v>
      </c>
    </row>
    <row r="21" spans="1:6" ht="107.15" x14ac:dyDescent="0.4">
      <c r="A21" s="12" t="s">
        <v>27</v>
      </c>
      <c r="B21" s="12" t="s">
        <v>5</v>
      </c>
      <c r="C21" s="13" t="s">
        <v>28</v>
      </c>
      <c r="D21" s="36">
        <v>0</v>
      </c>
      <c r="E21" s="14">
        <v>15.52</v>
      </c>
      <c r="F21" s="15">
        <f t="shared" ref="F21:F26" si="0">ROUND(ROUND(D21,2)*ROUND(E21,3),2)</f>
        <v>0</v>
      </c>
    </row>
    <row r="22" spans="1:6" ht="96.45" x14ac:dyDescent="0.4">
      <c r="A22" s="12" t="s">
        <v>29</v>
      </c>
      <c r="B22" s="12" t="s">
        <v>5</v>
      </c>
      <c r="C22" s="13" t="s">
        <v>30</v>
      </c>
      <c r="D22" s="36">
        <v>0</v>
      </c>
      <c r="E22" s="14">
        <v>217.67</v>
      </c>
      <c r="F22" s="15">
        <f t="shared" si="0"/>
        <v>0</v>
      </c>
    </row>
    <row r="23" spans="1:6" ht="96.45" x14ac:dyDescent="0.4">
      <c r="A23" s="12" t="s">
        <v>31</v>
      </c>
      <c r="B23" s="12" t="s">
        <v>5</v>
      </c>
      <c r="C23" s="13" t="s">
        <v>32</v>
      </c>
      <c r="D23" s="36">
        <v>0</v>
      </c>
      <c r="E23" s="14">
        <v>189.67</v>
      </c>
      <c r="F23" s="15">
        <f t="shared" si="0"/>
        <v>0</v>
      </c>
    </row>
    <row r="24" spans="1:6" ht="96.45" x14ac:dyDescent="0.4">
      <c r="A24" s="12" t="s">
        <v>33</v>
      </c>
      <c r="B24" s="12" t="s">
        <v>5</v>
      </c>
      <c r="C24" s="13" t="s">
        <v>34</v>
      </c>
      <c r="D24" s="36">
        <v>0</v>
      </c>
      <c r="E24" s="14">
        <v>109.63</v>
      </c>
      <c r="F24" s="15">
        <f t="shared" si="0"/>
        <v>0</v>
      </c>
    </row>
    <row r="25" spans="1:6" ht="96.45" x14ac:dyDescent="0.4">
      <c r="A25" s="12" t="s">
        <v>35</v>
      </c>
      <c r="B25" s="12" t="s">
        <v>5</v>
      </c>
      <c r="C25" s="13" t="s">
        <v>36</v>
      </c>
      <c r="D25" s="36">
        <v>0</v>
      </c>
      <c r="E25" s="14">
        <v>298.77999999999997</v>
      </c>
      <c r="F25" s="15">
        <f t="shared" si="0"/>
        <v>0</v>
      </c>
    </row>
    <row r="26" spans="1:6" ht="96.45" x14ac:dyDescent="0.4">
      <c r="A26" s="12" t="s">
        <v>37</v>
      </c>
      <c r="B26" s="12" t="s">
        <v>5</v>
      </c>
      <c r="C26" s="13" t="s">
        <v>38</v>
      </c>
      <c r="D26" s="36">
        <v>0</v>
      </c>
      <c r="E26" s="14">
        <v>126.44</v>
      </c>
      <c r="F26" s="15">
        <f t="shared" si="0"/>
        <v>0</v>
      </c>
    </row>
    <row r="27" spans="1:6" x14ac:dyDescent="0.4">
      <c r="A27" s="30"/>
      <c r="B27" s="30"/>
      <c r="C27" s="31" t="s">
        <v>14</v>
      </c>
      <c r="D27" s="32"/>
      <c r="E27" s="32"/>
      <c r="F27" s="33">
        <f>SUM(F21:F26)</f>
        <v>0</v>
      </c>
    </row>
    <row r="28" spans="1:6" ht="8.0500000000000007" customHeight="1" x14ac:dyDescent="0.4">
      <c r="A28" s="25"/>
      <c r="B28" s="25"/>
      <c r="C28" s="34"/>
      <c r="D28" s="25"/>
      <c r="E28" s="25"/>
      <c r="F28" s="25"/>
    </row>
    <row r="29" spans="1:6" ht="15" thickBot="1" x14ac:dyDescent="0.45">
      <c r="A29" s="26" t="s">
        <v>2</v>
      </c>
      <c r="B29" s="27" t="s">
        <v>39</v>
      </c>
      <c r="C29" s="28" t="s">
        <v>40</v>
      </c>
      <c r="D29" s="29"/>
      <c r="E29" s="29"/>
      <c r="F29" s="29"/>
    </row>
    <row r="30" spans="1:6" ht="15" thickBot="1" x14ac:dyDescent="0.45">
      <c r="A30" s="2" t="s">
        <v>81</v>
      </c>
      <c r="B30" s="3" t="s">
        <v>82</v>
      </c>
      <c r="C30" s="2" t="s">
        <v>83</v>
      </c>
      <c r="D30" s="4" t="s">
        <v>84</v>
      </c>
      <c r="E30" s="2" t="s">
        <v>85</v>
      </c>
      <c r="F30" s="2" t="s">
        <v>86</v>
      </c>
    </row>
    <row r="31" spans="1:6" ht="64.3" x14ac:dyDescent="0.4">
      <c r="A31" s="12" t="s">
        <v>41</v>
      </c>
      <c r="B31" s="12" t="s">
        <v>18</v>
      </c>
      <c r="C31" s="13" t="s">
        <v>42</v>
      </c>
      <c r="D31" s="36">
        <v>0</v>
      </c>
      <c r="E31" s="14">
        <v>3360.66</v>
      </c>
      <c r="F31" s="15">
        <f t="shared" ref="F31:F36" si="1">ROUND(ROUND(D31,2)*ROUND(E31,3),2)</f>
        <v>0</v>
      </c>
    </row>
    <row r="32" spans="1:6" ht="85.75" x14ac:dyDescent="0.4">
      <c r="A32" s="12" t="s">
        <v>43</v>
      </c>
      <c r="B32" s="12" t="s">
        <v>21</v>
      </c>
      <c r="C32" s="13" t="s">
        <v>44</v>
      </c>
      <c r="D32" s="36">
        <v>0</v>
      </c>
      <c r="E32" s="14">
        <v>2708.59</v>
      </c>
      <c r="F32" s="15">
        <f t="shared" si="1"/>
        <v>0</v>
      </c>
    </row>
    <row r="33" spans="1:6" ht="53.6" x14ac:dyDescent="0.4">
      <c r="A33" s="12" t="s">
        <v>45</v>
      </c>
      <c r="B33" s="12" t="s">
        <v>8</v>
      </c>
      <c r="C33" s="13" t="s">
        <v>46</v>
      </c>
      <c r="D33" s="36">
        <v>0</v>
      </c>
      <c r="E33" s="14">
        <v>10</v>
      </c>
      <c r="F33" s="15">
        <f t="shared" si="1"/>
        <v>0</v>
      </c>
    </row>
    <row r="34" spans="1:6" ht="42.9" x14ac:dyDescent="0.4">
      <c r="A34" s="12" t="s">
        <v>47</v>
      </c>
      <c r="B34" s="12" t="s">
        <v>8</v>
      </c>
      <c r="C34" s="13" t="s">
        <v>48</v>
      </c>
      <c r="D34" s="36">
        <v>0</v>
      </c>
      <c r="E34" s="14">
        <v>10</v>
      </c>
      <c r="F34" s="15">
        <f t="shared" si="1"/>
        <v>0</v>
      </c>
    </row>
    <row r="35" spans="1:6" ht="107.15" x14ac:dyDescent="0.4">
      <c r="A35" s="12" t="s">
        <v>49</v>
      </c>
      <c r="B35" s="12" t="s">
        <v>8</v>
      </c>
      <c r="C35" s="13" t="s">
        <v>50</v>
      </c>
      <c r="D35" s="36">
        <v>0</v>
      </c>
      <c r="E35" s="14">
        <v>10</v>
      </c>
      <c r="F35" s="15">
        <f t="shared" si="1"/>
        <v>0</v>
      </c>
    </row>
    <row r="36" spans="1:6" ht="107.15" x14ac:dyDescent="0.4">
      <c r="A36" s="12" t="s">
        <v>51</v>
      </c>
      <c r="B36" s="12" t="s">
        <v>18</v>
      </c>
      <c r="C36" s="13" t="s">
        <v>52</v>
      </c>
      <c r="D36" s="36">
        <v>0</v>
      </c>
      <c r="E36" s="14">
        <v>5302.15</v>
      </c>
      <c r="F36" s="15">
        <f t="shared" si="1"/>
        <v>0</v>
      </c>
    </row>
    <row r="37" spans="1:6" x14ac:dyDescent="0.4">
      <c r="A37" s="30"/>
      <c r="B37" s="30"/>
      <c r="C37" s="31" t="s">
        <v>14</v>
      </c>
      <c r="D37" s="32"/>
      <c r="E37" s="32"/>
      <c r="F37" s="33">
        <f>SUM(F31:F36)</f>
        <v>0</v>
      </c>
    </row>
    <row r="38" spans="1:6" ht="8.0500000000000007" customHeight="1" x14ac:dyDescent="0.4">
      <c r="A38" s="25"/>
      <c r="B38" s="25"/>
      <c r="C38" s="34"/>
      <c r="D38" s="25"/>
      <c r="E38" s="25"/>
      <c r="F38" s="25"/>
    </row>
    <row r="39" spans="1:6" ht="15" thickBot="1" x14ac:dyDescent="0.45">
      <c r="A39" s="26" t="s">
        <v>2</v>
      </c>
      <c r="B39" s="27" t="s">
        <v>53</v>
      </c>
      <c r="C39" s="28" t="s">
        <v>54</v>
      </c>
      <c r="D39" s="29"/>
      <c r="E39" s="29"/>
      <c r="F39" s="29"/>
    </row>
    <row r="40" spans="1:6" ht="15" thickBot="1" x14ac:dyDescent="0.45">
      <c r="A40" s="2" t="s">
        <v>81</v>
      </c>
      <c r="B40" s="3" t="s">
        <v>82</v>
      </c>
      <c r="C40" s="2" t="s">
        <v>83</v>
      </c>
      <c r="D40" s="4" t="s">
        <v>84</v>
      </c>
      <c r="E40" s="2" t="s">
        <v>85</v>
      </c>
      <c r="F40" s="2" t="s">
        <v>86</v>
      </c>
    </row>
    <row r="41" spans="1:6" ht="128.6" x14ac:dyDescent="0.4">
      <c r="A41" s="12" t="s">
        <v>55</v>
      </c>
      <c r="B41" s="12" t="s">
        <v>8</v>
      </c>
      <c r="C41" s="13" t="s">
        <v>56</v>
      </c>
      <c r="D41" s="36">
        <v>0</v>
      </c>
      <c r="E41" s="14">
        <v>23</v>
      </c>
      <c r="F41" s="15">
        <f>ROUND(ROUND(D41,2)*ROUND(E41,3),2)</f>
        <v>0</v>
      </c>
    </row>
    <row r="42" spans="1:6" ht="64.3" x14ac:dyDescent="0.4">
      <c r="A42" s="12" t="s">
        <v>57</v>
      </c>
      <c r="B42" s="12" t="s">
        <v>8</v>
      </c>
      <c r="C42" s="13" t="s">
        <v>58</v>
      </c>
      <c r="D42" s="36">
        <v>0</v>
      </c>
      <c r="E42" s="14">
        <v>51</v>
      </c>
      <c r="F42" s="15">
        <f>ROUND(ROUND(D42,2)*ROUND(E42,3),2)</f>
        <v>0</v>
      </c>
    </row>
    <row r="43" spans="1:6" x14ac:dyDescent="0.4">
      <c r="A43" s="30"/>
      <c r="B43" s="30"/>
      <c r="C43" s="31" t="s">
        <v>14</v>
      </c>
      <c r="D43" s="32"/>
      <c r="E43" s="32"/>
      <c r="F43" s="33">
        <f>SUM(F41:F42)</f>
        <v>0</v>
      </c>
    </row>
    <row r="44" spans="1:6" ht="8.0500000000000007" customHeight="1" x14ac:dyDescent="0.4">
      <c r="A44" s="25"/>
      <c r="B44" s="25"/>
      <c r="C44" s="34"/>
      <c r="D44" s="25"/>
      <c r="E44" s="25"/>
      <c r="F44" s="25"/>
    </row>
    <row r="45" spans="1:6" ht="15" thickBot="1" x14ac:dyDescent="0.45">
      <c r="A45" s="26" t="s">
        <v>2</v>
      </c>
      <c r="B45" s="27" t="s">
        <v>59</v>
      </c>
      <c r="C45" s="28" t="s">
        <v>60</v>
      </c>
      <c r="D45" s="29"/>
      <c r="E45" s="29"/>
      <c r="F45" s="29"/>
    </row>
    <row r="46" spans="1:6" ht="15" thickBot="1" x14ac:dyDescent="0.45">
      <c r="A46" s="2" t="s">
        <v>81</v>
      </c>
      <c r="B46" s="3" t="s">
        <v>82</v>
      </c>
      <c r="C46" s="2" t="s">
        <v>83</v>
      </c>
      <c r="D46" s="4" t="s">
        <v>84</v>
      </c>
      <c r="E46" s="2" t="s">
        <v>85</v>
      </c>
      <c r="F46" s="2" t="s">
        <v>86</v>
      </c>
    </row>
    <row r="47" spans="1:6" ht="53.6" x14ac:dyDescent="0.4">
      <c r="A47" s="12" t="s">
        <v>61</v>
      </c>
      <c r="B47" s="12" t="s">
        <v>18</v>
      </c>
      <c r="C47" s="13" t="s">
        <v>62</v>
      </c>
      <c r="D47" s="36">
        <v>0</v>
      </c>
      <c r="E47" s="14">
        <v>5302.15</v>
      </c>
      <c r="F47" s="15">
        <f>ROUND(ROUND(D47,2)*ROUND(E47,3),2)</f>
        <v>0</v>
      </c>
    </row>
    <row r="48" spans="1:6" x14ac:dyDescent="0.4">
      <c r="A48" s="30"/>
      <c r="B48" s="30"/>
      <c r="C48" s="31" t="s">
        <v>14</v>
      </c>
      <c r="D48" s="32"/>
      <c r="E48" s="32"/>
      <c r="F48" s="33">
        <f>SUM(F47:F47)</f>
        <v>0</v>
      </c>
    </row>
    <row r="49" spans="1:6" ht="8.0500000000000007" customHeight="1" x14ac:dyDescent="0.4">
      <c r="A49" s="25"/>
      <c r="B49" s="25"/>
      <c r="C49" s="34"/>
      <c r="D49" s="25"/>
      <c r="E49" s="25"/>
      <c r="F49" s="25"/>
    </row>
    <row r="50" spans="1:6" ht="15" thickBot="1" x14ac:dyDescent="0.45">
      <c r="A50" s="26" t="s">
        <v>2</v>
      </c>
      <c r="B50" s="27" t="s">
        <v>63</v>
      </c>
      <c r="C50" s="28" t="s">
        <v>64</v>
      </c>
      <c r="D50" s="29"/>
      <c r="E50" s="29"/>
      <c r="F50" s="29"/>
    </row>
    <row r="51" spans="1:6" ht="15" thickBot="1" x14ac:dyDescent="0.45">
      <c r="A51" s="2" t="s">
        <v>81</v>
      </c>
      <c r="B51" s="3" t="s">
        <v>82</v>
      </c>
      <c r="C51" s="2" t="s">
        <v>83</v>
      </c>
      <c r="D51" s="4" t="s">
        <v>84</v>
      </c>
      <c r="E51" s="2" t="s">
        <v>85</v>
      </c>
      <c r="F51" s="2" t="s">
        <v>86</v>
      </c>
    </row>
    <row r="52" spans="1:6" ht="64.3" x14ac:dyDescent="0.4">
      <c r="A52" s="12" t="s">
        <v>65</v>
      </c>
      <c r="B52" s="12" t="s">
        <v>66</v>
      </c>
      <c r="C52" s="13" t="s">
        <v>67</v>
      </c>
      <c r="D52" s="36">
        <v>0</v>
      </c>
      <c r="E52" s="14">
        <v>1</v>
      </c>
      <c r="F52" s="15">
        <f>ROUND(ROUND(D52,2)*ROUND(E52,3),2)</f>
        <v>0</v>
      </c>
    </row>
    <row r="53" spans="1:6" x14ac:dyDescent="0.4">
      <c r="A53" s="30"/>
      <c r="B53" s="30"/>
      <c r="C53" s="31" t="s">
        <v>14</v>
      </c>
      <c r="D53" s="32"/>
      <c r="E53" s="32"/>
      <c r="F53" s="33">
        <f>SUM(F52:F52)</f>
        <v>0</v>
      </c>
    </row>
    <row r="54" spans="1:6" ht="8.0500000000000007" customHeight="1" x14ac:dyDescent="0.4">
      <c r="A54" s="25"/>
      <c r="B54" s="25"/>
      <c r="C54" s="34"/>
      <c r="D54" s="25"/>
      <c r="E54" s="25"/>
      <c r="F54" s="25"/>
    </row>
    <row r="55" spans="1:6" ht="15" thickBot="1" x14ac:dyDescent="0.45">
      <c r="A55" s="26" t="s">
        <v>2</v>
      </c>
      <c r="B55" s="27" t="s">
        <v>68</v>
      </c>
      <c r="C55" s="28" t="s">
        <v>69</v>
      </c>
      <c r="D55" s="29"/>
      <c r="E55" s="29"/>
      <c r="F55" s="29"/>
    </row>
    <row r="56" spans="1:6" ht="15" thickBot="1" x14ac:dyDescent="0.45">
      <c r="A56" s="2" t="s">
        <v>81</v>
      </c>
      <c r="B56" s="3" t="s">
        <v>82</v>
      </c>
      <c r="C56" s="2" t="s">
        <v>83</v>
      </c>
      <c r="D56" s="4" t="s">
        <v>84</v>
      </c>
      <c r="E56" s="2" t="s">
        <v>85</v>
      </c>
      <c r="F56" s="2" t="s">
        <v>86</v>
      </c>
    </row>
    <row r="57" spans="1:6" x14ac:dyDescent="0.4">
      <c r="A57" s="12" t="s">
        <v>70</v>
      </c>
      <c r="B57" s="12" t="s">
        <v>71</v>
      </c>
      <c r="C57" s="13" t="s">
        <v>72</v>
      </c>
      <c r="D57" s="36">
        <v>0</v>
      </c>
      <c r="E57" s="14">
        <v>1</v>
      </c>
      <c r="F57" s="15">
        <f>ROUND(ROUND(D57,2)*ROUND(E57,3),2)</f>
        <v>0</v>
      </c>
    </row>
    <row r="58" spans="1:6" x14ac:dyDescent="0.4">
      <c r="A58" s="30"/>
      <c r="B58" s="30"/>
      <c r="C58" s="31" t="s">
        <v>14</v>
      </c>
      <c r="D58" s="32"/>
      <c r="E58" s="32"/>
      <c r="F58" s="33">
        <f>SUM(F57:F57)</f>
        <v>0</v>
      </c>
    </row>
    <row r="59" spans="1:6" ht="8.0500000000000007" customHeight="1" x14ac:dyDescent="0.4">
      <c r="A59" s="25"/>
      <c r="B59" s="25"/>
      <c r="C59" s="34"/>
      <c r="D59" s="25"/>
      <c r="E59" s="25"/>
      <c r="F59" s="25"/>
    </row>
    <row r="60" spans="1:6" ht="15" thickBot="1" x14ac:dyDescent="0.45">
      <c r="A60" s="26" t="s">
        <v>2</v>
      </c>
      <c r="B60" s="27" t="s">
        <v>73</v>
      </c>
      <c r="C60" s="28" t="s">
        <v>74</v>
      </c>
      <c r="D60" s="29"/>
      <c r="E60" s="29"/>
      <c r="F60" s="29"/>
    </row>
    <row r="61" spans="1:6" ht="15" thickBot="1" x14ac:dyDescent="0.45">
      <c r="A61" s="2" t="s">
        <v>81</v>
      </c>
      <c r="B61" s="3" t="s">
        <v>82</v>
      </c>
      <c r="C61" s="2" t="s">
        <v>83</v>
      </c>
      <c r="D61" s="4" t="s">
        <v>84</v>
      </c>
      <c r="E61" s="2" t="s">
        <v>85</v>
      </c>
      <c r="F61" s="2" t="s">
        <v>86</v>
      </c>
    </row>
    <row r="62" spans="1:6" x14ac:dyDescent="0.4">
      <c r="A62" s="12" t="s">
        <v>75</v>
      </c>
      <c r="B62" s="12" t="s">
        <v>66</v>
      </c>
      <c r="C62" s="13" t="s">
        <v>76</v>
      </c>
      <c r="D62" s="36">
        <v>0</v>
      </c>
      <c r="E62" s="14">
        <v>1</v>
      </c>
      <c r="F62" s="15">
        <f>ROUND(ROUND(D62,2)*ROUND(E62,3),2)</f>
        <v>0</v>
      </c>
    </row>
    <row r="63" spans="1:6" x14ac:dyDescent="0.4">
      <c r="A63" s="30"/>
      <c r="B63" s="30"/>
      <c r="C63" s="31" t="s">
        <v>14</v>
      </c>
      <c r="D63" s="32"/>
      <c r="E63" s="32"/>
      <c r="F63" s="33">
        <f>SUM(F62:F62)</f>
        <v>0</v>
      </c>
    </row>
    <row r="64" spans="1:6" ht="8.0500000000000007" customHeight="1" x14ac:dyDescent="0.4">
      <c r="A64" s="25"/>
      <c r="B64" s="25"/>
      <c r="C64" s="34"/>
      <c r="D64" s="25"/>
      <c r="E64" s="25"/>
      <c r="F64" s="25"/>
    </row>
    <row r="65" spans="1:6" ht="15" thickBot="1" x14ac:dyDescent="0.45">
      <c r="A65" s="26" t="s">
        <v>2</v>
      </c>
      <c r="B65" s="27" t="s">
        <v>77</v>
      </c>
      <c r="C65" s="28" t="s">
        <v>78</v>
      </c>
      <c r="D65" s="29"/>
      <c r="E65" s="29"/>
      <c r="F65" s="29"/>
    </row>
    <row r="66" spans="1:6" ht="15" thickBot="1" x14ac:dyDescent="0.45">
      <c r="A66" s="2" t="s">
        <v>81</v>
      </c>
      <c r="B66" s="3" t="s">
        <v>82</v>
      </c>
      <c r="C66" s="2" t="s">
        <v>83</v>
      </c>
      <c r="D66" s="4" t="s">
        <v>84</v>
      </c>
      <c r="E66" s="2" t="s">
        <v>85</v>
      </c>
      <c r="F66" s="2" t="s">
        <v>86</v>
      </c>
    </row>
    <row r="67" spans="1:6" x14ac:dyDescent="0.4">
      <c r="A67" s="12" t="s">
        <v>79</v>
      </c>
      <c r="B67" s="12" t="s">
        <v>8</v>
      </c>
      <c r="C67" s="13" t="s">
        <v>80</v>
      </c>
      <c r="D67" s="36">
        <v>0</v>
      </c>
      <c r="E67" s="14">
        <v>1</v>
      </c>
      <c r="F67" s="15">
        <f>ROUND(ROUND(D67,2)*ROUND(E67,3),2)</f>
        <v>0</v>
      </c>
    </row>
    <row r="68" spans="1:6" x14ac:dyDescent="0.4">
      <c r="A68" s="30"/>
      <c r="B68" s="30"/>
      <c r="C68" s="31" t="s">
        <v>14</v>
      </c>
      <c r="D68" s="32"/>
      <c r="E68" s="32"/>
      <c r="F68" s="33">
        <f>SUM(F67:F67)</f>
        <v>0</v>
      </c>
    </row>
    <row r="69" spans="1:6" ht="8.0500000000000007" customHeight="1" x14ac:dyDescent="0.4"/>
    <row r="70" spans="1:6" ht="17.149999999999999" customHeight="1" x14ac:dyDescent="0.4">
      <c r="A70" s="5"/>
      <c r="B70" s="5"/>
      <c r="C70" s="6" t="s">
        <v>88</v>
      </c>
      <c r="D70" s="5"/>
      <c r="E70" s="5"/>
      <c r="F70" s="37">
        <f>SUM(F2:F69)/2</f>
        <v>0</v>
      </c>
    </row>
    <row r="71" spans="1:6" ht="8.0500000000000007" customHeight="1" x14ac:dyDescent="0.4"/>
    <row r="72" spans="1:6" x14ac:dyDescent="0.4">
      <c r="A72" s="9"/>
      <c r="B72" s="9"/>
      <c r="C72" s="10" t="s">
        <v>90</v>
      </c>
      <c r="D72" s="9"/>
      <c r="E72" s="11">
        <v>0.19</v>
      </c>
      <c r="F72" s="38">
        <f>F70*E72</f>
        <v>0</v>
      </c>
    </row>
    <row r="73" spans="1:6" ht="8.0500000000000007" customHeight="1" x14ac:dyDescent="0.4">
      <c r="E73" s="7"/>
      <c r="F73" s="8"/>
    </row>
    <row r="74" spans="1:6" ht="29.15" customHeight="1" x14ac:dyDescent="0.4">
      <c r="A74" s="5"/>
      <c r="B74" s="5"/>
      <c r="C74" s="35" t="s">
        <v>89</v>
      </c>
      <c r="D74" s="35"/>
      <c r="E74" s="35"/>
      <c r="F74" s="37">
        <f>F70+F72</f>
        <v>0</v>
      </c>
    </row>
  </sheetData>
  <mergeCells count="1">
    <mergeCell ref="C74:E74"/>
  </mergeCells>
  <pageMargins left="0.75" right="0.75" top="0.75" bottom="0.5" header="0.5" footer="0.7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80A0D55CE2DB4EBD872BDD0B733C47" ma:contentTypeVersion="17" ma:contentTypeDescription="Crear nuevo documento." ma:contentTypeScope="" ma:versionID="9637309767e51a3796e098a6140abeb7">
  <xsd:schema xmlns:xsd="http://www.w3.org/2001/XMLSchema" xmlns:xs="http://www.w3.org/2001/XMLSchema" xmlns:p="http://schemas.microsoft.com/office/2006/metadata/properties" xmlns:ns2="74d71438-6911-4910-9942-66aea097cd67" xmlns:ns3="3ecf1f3c-7095-4170-956c-9bb078c8fd0e" targetNamespace="http://schemas.microsoft.com/office/2006/metadata/properties" ma:root="true" ma:fieldsID="b6581ce5544b092c4c0878a090e02e97" ns2:_="" ns3:_="">
    <xsd:import namespace="74d71438-6911-4910-9942-66aea097cd67"/>
    <xsd:import namespace="3ecf1f3c-7095-4170-956c-9bb078c8fd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d71438-6911-4910-9942-66aea097cd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bd75205c-aeec-4ffd-b8da-7772a674f89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cf1f3c-7095-4170-956c-9bb078c8fd0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69e2c3b3-7236-4822-824f-366ac4e83cec}" ma:internalName="TaxCatchAll" ma:showField="CatchAllData" ma:web="3ecf1f3c-7095-4170-956c-9bb078c8fd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D825E8-41C6-4CE7-B858-4ED36A5738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d71438-6911-4910-9942-66aea097cd67"/>
    <ds:schemaRef ds:uri="3ecf1f3c-7095-4170-956c-9bb078c8fd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2EF861-8612-4F0E-8724-27265B51BB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2321002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2023-10-16T15:15:23Z</dcterms:created>
  <dcterms:modified xsi:type="dcterms:W3CDTF">2023-10-18T14:14:05Z</dcterms:modified>
</cp:coreProperties>
</file>