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zalport.sharepoint.com/sites/CONTRACTACI/Documentos compartidos/2.EXPEDIENTES/Expedientes 2023/2320000/2321000/2321004 Fotovoltaica BZ1/PLIEGOS/"/>
    </mc:Choice>
  </mc:AlternateContent>
  <xr:revisionPtr revIDLastSave="187" documentId="13_ncr:1_{3DDB3562-2886-4768-9C1D-528151789984}" xr6:coauthVersionLast="47" xr6:coauthVersionMax="47" xr10:uidLastSave="{B161E5F7-D897-4405-B83B-0308DCE653BF}"/>
  <bookViews>
    <workbookView xWindow="13035" yWindow="120" windowWidth="15765" windowHeight="16245" xr2:uid="{00000000-000D-0000-FFFF-FFFF00000000}"/>
  </bookViews>
  <sheets>
    <sheet name="2321004"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3" i="2" l="1"/>
  <c r="F111" i="2"/>
  <c r="F5" i="2"/>
  <c r="F14" i="2"/>
  <c r="F16" i="2"/>
  <c r="F39" i="2"/>
  <c r="F41" i="2"/>
  <c r="F106" i="2"/>
  <c r="F107" i="2" s="1"/>
  <c r="F101" i="2"/>
  <c r="F102" i="2" s="1"/>
  <c r="F96" i="2"/>
  <c r="F97" i="2" s="1"/>
  <c r="F91" i="2"/>
  <c r="F90" i="2"/>
  <c r="F89" i="2"/>
  <c r="F88" i="2"/>
  <c r="F83" i="2"/>
  <c r="F84" i="2" s="1"/>
  <c r="F78" i="2"/>
  <c r="F79" i="2" s="1"/>
  <c r="F73" i="2"/>
  <c r="F74" i="2" s="1"/>
  <c r="F68" i="2"/>
  <c r="F69" i="2" s="1"/>
  <c r="F63" i="2"/>
  <c r="F62" i="2"/>
  <c r="F61" i="2"/>
  <c r="F56" i="2"/>
  <c r="F57" i="2" s="1"/>
  <c r="F51" i="2"/>
  <c r="F52" i="2" s="1"/>
  <c r="F46" i="2"/>
  <c r="F45" i="2"/>
  <c r="F44" i="2"/>
  <c r="F43" i="2"/>
  <c r="F42" i="2"/>
  <c r="F40" i="2"/>
  <c r="F38" i="2"/>
  <c r="F37" i="2"/>
  <c r="F36" i="2"/>
  <c r="F35" i="2"/>
  <c r="F34" i="2"/>
  <c r="F33" i="2"/>
  <c r="F32" i="2"/>
  <c r="F31" i="2"/>
  <c r="F30" i="2"/>
  <c r="F29" i="2"/>
  <c r="F24" i="2"/>
  <c r="F23" i="2"/>
  <c r="F22" i="2"/>
  <c r="F21" i="2"/>
  <c r="F20" i="2"/>
  <c r="F19" i="2"/>
  <c r="F18" i="2"/>
  <c r="F17" i="2"/>
  <c r="F15" i="2"/>
  <c r="F13" i="2"/>
  <c r="F12" i="2"/>
  <c r="F11" i="2"/>
  <c r="F10" i="2"/>
  <c r="F92" i="2" l="1"/>
  <c r="F47" i="2"/>
  <c r="F25" i="2"/>
  <c r="F64" i="2"/>
  <c r="F6" i="2"/>
  <c r="F109" i="2" l="1"/>
</calcChain>
</file>

<file path=xl/sharedStrings.xml><?xml version="1.0" encoding="utf-8"?>
<sst xmlns="http://schemas.openxmlformats.org/spreadsheetml/2006/main" count="294" uniqueCount="143">
  <si>
    <t>Preu</t>
  </si>
  <si>
    <t>Amidament</t>
  </si>
  <si>
    <t>Import</t>
  </si>
  <si>
    <t>01</t>
  </si>
  <si>
    <t>Capítol</t>
  </si>
  <si>
    <t>Mòduls Fotovoltaics</t>
  </si>
  <si>
    <t>S101</t>
  </si>
  <si>
    <t>u</t>
  </si>
  <si>
    <t>Subministrament i muntatge dels mòduls fotovoltaics de 415 Wp i dimensions 1722 x 1134 x 30mm. Panells amb una eficiència mínima del 21,3%, amb tolerància positiva 0/+5W, garantia de fabricació de 12 anys i garantia de potència lineal de 25 anys amb una màxima degradació anual de 0,55%. El pes màxim del mòdul és de 21,5 kg.</t>
  </si>
  <si>
    <t>TOTAL</t>
  </si>
  <si>
    <t>02</t>
  </si>
  <si>
    <t xml:space="preserve">Estructura </t>
  </si>
  <si>
    <t>S202</t>
  </si>
  <si>
    <t>Suport base de dimensions 250x75x90mm per a subjecció d'estructura fotovoltaica Est-Oest</t>
  </si>
  <si>
    <t>S203</t>
  </si>
  <si>
    <t>Carril base quadrat galvanitzat de longitud 2600x1,5mm</t>
  </si>
  <si>
    <t>S204</t>
  </si>
  <si>
    <t>Cargol tipus cap de martell M8x20mm. Inclou arandela i femella autoblocant</t>
  </si>
  <si>
    <t>S205</t>
  </si>
  <si>
    <t>Peu posterior estructura Est-Oest alumini amb inclinació 10º. Posició intermitja.</t>
  </si>
  <si>
    <t>S206</t>
  </si>
  <si>
    <t>Peu posterior estructura Est-Oest alumini amb inclinació 10º. Posició lateral</t>
  </si>
  <si>
    <t>S207</t>
  </si>
  <si>
    <t>Peu frontal estructura Est-Oest alumini amb inclinació 10º. Posició intermitja.</t>
  </si>
  <si>
    <t>S208</t>
  </si>
  <si>
    <t>Peu frontal estructura Est-Oest alumini amb inclinació 10º. Posició lateral</t>
  </si>
  <si>
    <t>S209</t>
  </si>
  <si>
    <t>Accessori per a subjecció de cablejat fabricat amb acer inoxidable</t>
  </si>
  <si>
    <t>S210</t>
  </si>
  <si>
    <t>Accessori per a subjecció de cablejat fabricat amb plàstic</t>
  </si>
  <si>
    <t>S211</t>
  </si>
  <si>
    <t>Clip multi-cables suport cubeta estructura Est-Oest</t>
  </si>
  <si>
    <t>S212</t>
  </si>
  <si>
    <t xml:space="preserve">Bloc de goma elevació d'estructura </t>
  </si>
  <si>
    <t>S213</t>
  </si>
  <si>
    <t xml:space="preserve">Peça fixació estructura Est-Oest a coberta inferior L=20mm </t>
  </si>
  <si>
    <t>S214</t>
  </si>
  <si>
    <t>Joc de muntatge M10 + junta d'estanqueitat</t>
  </si>
  <si>
    <t>S215</t>
  </si>
  <si>
    <t>Cargols de sostre 4,8x240mm - 6x</t>
  </si>
  <si>
    <t>S216</t>
  </si>
  <si>
    <t>Instal·lació estructura Est-Oest fixada a cuberta. Inclou muntatge d'estructura, mà d'obra de fixació a coberta mitjançant cargols i posterior sellat.</t>
  </si>
  <si>
    <t>03</t>
  </si>
  <si>
    <t>Instal·lació mecànica i elèctrica</t>
  </si>
  <si>
    <t>S301</t>
  </si>
  <si>
    <t>m</t>
  </si>
  <si>
    <t>Cable amb conductor de coure de 1,5 kV de tensió assignada, amb designació H1Z2Z2-K, unipolar, de secció 1 x 4 mm2, amb coberta del cable de poliolefines amb baixa emissió fums, lliure d'halògens i col·locat en canal o safata</t>
  </si>
  <si>
    <t>S302</t>
  </si>
  <si>
    <t>Cable amb conductor de coure de 1,5 kV de tensió assignada, amb designació H1Z2Z2-K, unipolar, de secció 1 x 6 mm2, amb coberta del cable de poliolefines amb baixa emissió fums, lliure d'halògens i col·locat en canal o safata</t>
  </si>
  <si>
    <t>S303</t>
  </si>
  <si>
    <t>Cable amb conductor de coure de 1,5 kV de tensió assignada, amb designació H1Z2Z2-K, unipolar, de secció 1 x 10 mm2, amb coberta del cable de poliolefines amb baixa emissió fums, lliure d'halògens i col·locat en canal o safata</t>
  </si>
  <si>
    <t>S304</t>
  </si>
  <si>
    <t>Cable 1,5 kV H1Z2Z2-K, 1x10mm2,col.canal/safata</t>
  </si>
  <si>
    <t>S305</t>
  </si>
  <si>
    <t>Bandeja perforada de dimensiones 100x400mm, tipo U48X, fabricada con materiales no metálicos, con clasificación no propagadora de incendio y no propagadora de llama</t>
  </si>
  <si>
    <t>S306</t>
  </si>
  <si>
    <t>ud</t>
  </si>
  <si>
    <t>Unión entre tramos de bandeja 100x400mm</t>
  </si>
  <si>
    <t>S307</t>
  </si>
  <si>
    <t>Curva plana de 90º para bandeja de 100x400mm</t>
  </si>
  <si>
    <t>S308</t>
  </si>
  <si>
    <t>Derivación T para bandeja de 100x400mm</t>
  </si>
  <si>
    <t>S309</t>
  </si>
  <si>
    <t>Tapa final bandeja 100x400mm</t>
  </si>
  <si>
    <t>S310</t>
  </si>
  <si>
    <t>Soporte vertical aislante para bandeja 100x400mm</t>
  </si>
  <si>
    <t>PG32-DYGU</t>
  </si>
  <si>
    <t>Cable amb conductor d'alumini de tensió assignada de 0,6 / 1 kV, de designació AL RZ1 (AS), construcció segons norma UNE 21123-4, unipolar, de secció 1x185 mm2, classe de reacció al foc Cca-s1b, d1, a1 segons la norma UNE-EN 50575, col·locat en canal o safata</t>
  </si>
  <si>
    <t>PG32-DYGW</t>
  </si>
  <si>
    <t>Cable amb conductor d'alumini de tensió assignada de 0,6 / 1 kV, de designació AL RZ1 (AS), construcció segons norma UNE 21123-4, unipolar, de secció 1x240 mm2, classe de reacció al foc Cca-s1b, d1, a1 segons la norma UNE-EN 50575, col·locat en canal o safata</t>
  </si>
  <si>
    <t>PG4A-EOZC</t>
  </si>
  <si>
    <t>Interruptor automàtic magnetotèrmic de caixa emmotllada, de 400 A d'intensitat màxima, amb 4 pols i 3 o 4 relès, o 3 relès amb protecció parcial del neutre i bloc de relès electrònic regulable per a interruptors fins a 630 A, de 70 kA de poder de tall segons UNE-EN 60947-2, muntat superficialment</t>
  </si>
  <si>
    <t>PG41-EQV6</t>
  </si>
  <si>
    <t>Bloc diferencial de caixa emmotllada de la classe A, gamma industrial, de fins a 630 A d'intensitat nominal, tetrapolar (4P), de sensibilitat entre 0,3 i 30 A, de desconnexió regulable entre les posicions fixe instantani, fixe selectiu i retardat, amb temps de retard de 0 ms, 60 ms i 150 o 310 ms respectivament, amb botó de test incorporat i indicador mecànic de defecte, construït segons les especificacions de la norma UNE-EN 60947-2, muntat directament adossat a l'interruptor</t>
  </si>
  <si>
    <t>PG4C-BICS</t>
  </si>
  <si>
    <t>Interruptor en càrrega modular de 1600 A d'intensitat nominal i 400V de tensió assignada d'aïllament (Ui), tetrapolar (4P), tall completament aparent amb indicador mecànic de senyalització de l' estat dels contactes, sense indicador lluminós, categoria d'ús AC-22A segons UNE-EN 60947-3, de 4 mòduls d'amplària (18mm p/ mòdul), fixat a pressió</t>
  </si>
  <si>
    <t>PG4C-BIDK</t>
  </si>
  <si>
    <t>Interruptor en càrrega modular de 2000 A d'intensitat nominal i 400V de tensió assignada d'aïllament (Ui), tetrapolar (4P), tall completament aparent amb indicador mecànic de senyalització de l' estat dels contactes, sense indicador lluminós, categoria d'ús AC-22A segons UNE-EN 60947-3, de 4 mòduls d'amplària (18mm p/ mòdul), fixat a pressió</t>
  </si>
  <si>
    <t>PG11-DB97</t>
  </si>
  <si>
    <t>Armari de polièster de 1000x1000x300 mm, amb porta i finestreta, fixat a columna</t>
  </si>
  <si>
    <t>S311</t>
  </si>
  <si>
    <t>Subministrament i tirada de Cablejat de Mitja Tensió de 3x1x150 d'alumini RH5Z1 18/30 kV per a connexionat entre els dos Centres de Transformació i el Centre de Mesura. S'inclouen els conjunts de terminacions apantallades endollables necessaries.</t>
  </si>
  <si>
    <t>04</t>
  </si>
  <si>
    <t>Obra civil</t>
  </si>
  <si>
    <t>S401</t>
  </si>
  <si>
    <t>Obra civil per l'excavació de la fosa, realització d'una llosa de formigó i base de sorra per fonamentació de cadascun dels tres edificis prefabricats. S'inclou la realització de la vorera perimetral de formigó.
S'inclou la realització de les rases necessaries pels circuits de MT (interconnexió de prefabricats) i BT (pas des dels edificis prefabricats fins a façana) per a la canalització subterrània amb tubulars de 160 mm formigonats. Reblert de rasa amb terra compactat i acabat amb formigó (pas de camions). S'inclouen cintes de senyalització.</t>
  </si>
  <si>
    <t>05</t>
  </si>
  <si>
    <t>Legalització Mitja Tensió</t>
  </si>
  <si>
    <t>S501</t>
  </si>
  <si>
    <t>Realització del projecte de MT que inclou el centre de mesura, les noves línies soterrades i els dos nous centres de transformació. S'inclou la realització de proves de mesura de pas i contacte reglamentaries, mesura de les resistències de posada a teerra d'estructura i de neutre i regulació i proves al relé de protecció general.</t>
  </si>
  <si>
    <t>06</t>
  </si>
  <si>
    <t>Inversors fotovoltaics i Sistema Monitorització</t>
  </si>
  <si>
    <t>S201</t>
  </si>
  <si>
    <t>Subministrament, muntatge i commissioning dels inversors, que inclou:
- Inversor de 350 KWn trifàsic, per la connexió a xarxa complint amb tots els requisits del projecte tècnic, plec de condicions i normativa vigent. L'equip seleccionat s'integra perfectament en la instal·lació, oferint una gestió eficient del nivell de l'alimentació i la càrrega.</t>
  </si>
  <si>
    <t>S601</t>
  </si>
  <si>
    <t>Subministrament i instal·lació d'estructura amb teulada d'acer inoxidable de 11 metres de longitud per inversors situauts a 4 zones de la coberta</t>
  </si>
  <si>
    <t>S602</t>
  </si>
  <si>
    <t>Sistema de monitorització</t>
  </si>
  <si>
    <t>07</t>
  </si>
  <si>
    <t>Centre de Mesura</t>
  </si>
  <si>
    <t>S701</t>
  </si>
  <si>
    <t>Centre de Mesura
Subministrament i muntatge d'edifici prefabricat de formigó que inclou: 
- Conjunt de cabines 3L+P de companyia amb telecomandament + cel·la transformador serveis auxiliars a 230V
- Conjunt de cabines abonat:
     - Cel·la de remontament
     - Cel·la d'interruptor automàtic amb relé de protecció per fotovoltaica
     - Cel·la de mesura
     - 2 cel·les de línies per a sortida a CTs
- Posada a terra d'estructura
- Quadre de comptador: Subministrament i col·locació d'un comptador de mitja tensió i un módem. El client aportarà una targeta SIM per les dades. Caldrà disposar de comunicació via IP.
- Elements de seguretat i prevenció.</t>
  </si>
  <si>
    <t>08</t>
  </si>
  <si>
    <t>Centre de Transformació</t>
  </si>
  <si>
    <t>S801</t>
  </si>
  <si>
    <t>Centre de Transformació
Suministrament i muntatge d'edifici prefabricat de formigó que inclou: 
- Conjunt de cabines:
     - Cel·la de línia
     - 2 cel·les d'interruptor automàtic amb relé de protecció per a transformador
- 2 Transformadors 2MVA 25/0,8kV per cada CT
- Armari general de BT amb interruptor general d'escomesa i 4 sortides preparades per inversors amb interruptor automàtic i diferencial. Tota l'aparamenta serà del poder de tall adecuat.
- Circuits de MT entre cel·les i transformadors.
- Circuits de BT entre transformadors i armaris generals de BT.
- Posada a terra d'estructura
- Pous de terra de protecció i servei
- Elements de seguretat i prevenció</t>
  </si>
  <si>
    <t>09</t>
  </si>
  <si>
    <t>Integració instal·lació fotovoltaica existent</t>
  </si>
  <si>
    <t>S901</t>
  </si>
  <si>
    <t>Connexió i integració de la instal·lació fotovoltaica existent fins a nou CT de la nova fotovoltaica. Inclou cablejat per modificar el punt connexió de la instal·lació fotovoltaica existent. Es realitzarà una tirada de cablejat des del Quadre General (on hi ha connectada la instal·lació actualment), fins als nous CT, on es connectarà la instal·lació fotovoltaica actual, i s'integrarà dins del sistema de monitorització</t>
  </si>
  <si>
    <t>10</t>
  </si>
  <si>
    <t>Control de qualitat dels mòduls FV</t>
  </si>
  <si>
    <t>S100</t>
  </si>
  <si>
    <t xml:space="preserve">Control de Qualitat dels mòduls FV. Inclou la verificació de 315 mòduls escollits a l'atzar per la Direcció Facultativa a un laboratori que compleixi els requisits de validació descrits en les especificacions, on es faran proves en condicions estàndards de funcionament (STC). Inclou acondicionament de mòduls, logística interna després de la recepció de mòduls al laboratori, embalatge i informe detallat. </t>
  </si>
  <si>
    <t>11</t>
  </si>
  <si>
    <t>Seguretat i Salut, serveis i accessos a obra</t>
  </si>
  <si>
    <t>S110</t>
  </si>
  <si>
    <t>Seguretat i Salut</t>
  </si>
  <si>
    <t>S111</t>
  </si>
  <si>
    <t xml:space="preserve">Lloguer de vàter portàtil per instal·lar a obra. </t>
  </si>
  <si>
    <t>S113</t>
  </si>
  <si>
    <t>Xarxa perimetral de protecció contra caigudes a diferent nivell, instal·lada al perímetre de la coberta.</t>
  </si>
  <si>
    <t>S112</t>
  </si>
  <si>
    <t>Lloguer d'accés provisional a obra. Sistema de bastida amb escala interior d'uns 15 metres d'alçada.</t>
  </si>
  <si>
    <t>12</t>
  </si>
  <si>
    <t>Assegurança d'obra</t>
  </si>
  <si>
    <t>S120</t>
  </si>
  <si>
    <t>13</t>
  </si>
  <si>
    <t xml:space="preserve">Tasques del Departament d'Enginyeria </t>
  </si>
  <si>
    <t>S130</t>
  </si>
  <si>
    <t>Tasques del departament d'enginyeria. Redacció del projecte ASBuilt.</t>
  </si>
  <si>
    <t>14</t>
  </si>
  <si>
    <t>Partida Alçada</t>
  </si>
  <si>
    <t>S140</t>
  </si>
  <si>
    <t>Descripció</t>
  </si>
  <si>
    <t>AMIDAMENTS</t>
  </si>
  <si>
    <t>Partida alçada per imprevistos a justificar</t>
  </si>
  <si>
    <t>Num.</t>
  </si>
  <si>
    <t>um</t>
  </si>
  <si>
    <t>IMPORT TOTAL EXECUCIÓ MATERIAL</t>
  </si>
  <si>
    <t>IMPORT TOTAL</t>
  </si>
  <si>
    <t>Benfici Industrial 7% + Despeses Generals 16%</t>
  </si>
  <si>
    <t>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</si>
</sst>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43" formatCode="_-* #,##0.00_-;\-* #,##0.00_-;_-* &quot;-&quot;??_-;_-@_-"/>
    <numFmt numFmtId="164" formatCode="###,###,##0.00"/>
  </numFmts>
  <fonts count="13" x14ac:knownFonts="1">
    <font>
      <sz val="11"/>
      <color rgb="FF000000"/>
      <name val="Calibri"/>
      <family val="2"/>
    </font>
    <font>
      <sz val="8"/>
      <color rgb="FF000000"/>
      <name val="Calibri"/>
      <family val="2"/>
    </font>
    <font>
      <b/>
      <sz val="8"/>
      <color rgb="FF000000"/>
      <name val="Calibri"/>
      <family val="2"/>
    </font>
    <font>
      <sz val="11"/>
      <color theme="0"/>
      <name val="Calibri"/>
      <family val="2"/>
    </font>
    <font>
      <b/>
      <sz val="14"/>
      <color theme="0"/>
      <name val="Calibri"/>
      <family val="2"/>
    </font>
    <font>
      <b/>
      <sz val="11"/>
      <color theme="0"/>
      <name val="Calibri"/>
      <family val="2"/>
    </font>
    <font>
      <b/>
      <sz val="8"/>
      <color theme="0"/>
      <name val="Calibri"/>
      <family val="2"/>
    </font>
    <font>
      <sz val="11"/>
      <color rgb="FF000000"/>
      <name val="Calibri"/>
      <family val="2"/>
    </font>
    <font>
      <b/>
      <sz val="12"/>
      <color theme="0"/>
      <name val="Calibri"/>
      <family val="2"/>
    </font>
    <font>
      <sz val="10"/>
      <color theme="0"/>
      <name val="Calibri"/>
      <family val="2"/>
    </font>
    <font>
      <b/>
      <sz val="10"/>
      <color theme="0"/>
      <name val="Calibri"/>
      <family val="2"/>
    </font>
    <font>
      <sz val="10"/>
      <color rgb="FF000000"/>
      <name val="Calibri"/>
      <family val="2"/>
    </font>
    <font>
      <b/>
      <sz val="10"/>
      <color rgb="FFFFFFFF"/>
      <name val="Calibri"/>
      <family val="2"/>
    </font>
  </fonts>
  <fills count="6">
    <fill>
      <patternFill patternType="none"/>
    </fill>
    <fill>
      <patternFill patternType="gray125"/>
    </fill>
    <fill>
      <patternFill patternType="solid">
        <fgColor rgb="FFFFFFCC"/>
        <bgColor rgb="FFFFFFCC"/>
      </patternFill>
    </fill>
    <fill>
      <patternFill patternType="solid">
        <fgColor theme="3"/>
        <bgColor rgb="FF99CCFF"/>
      </patternFill>
    </fill>
    <fill>
      <patternFill patternType="solid">
        <fgColor theme="4"/>
        <bgColor indexed="64"/>
      </patternFill>
    </fill>
    <fill>
      <patternFill patternType="solid">
        <fgColor theme="1"/>
        <bgColor indexed="64"/>
      </patternFill>
    </fill>
  </fills>
  <borders count="2">
    <border>
      <left/>
      <right/>
      <top/>
      <bottom/>
      <diagonal/>
    </border>
    <border>
      <left/>
      <right/>
      <top style="thin">
        <color auto="1"/>
      </top>
      <bottom style="thin">
        <color auto="1"/>
      </bottom>
      <diagonal/>
    </border>
  </borders>
  <cellStyleXfs count="2">
    <xf numFmtId="0" fontId="0" fillId="0" borderId="0" applyNumberFormat="0" applyBorder="0" applyAlignment="0"/>
    <xf numFmtId="43" fontId="7" fillId="0" borderId="0" applyFont="0" applyFill="0" applyBorder="0" applyAlignment="0" applyProtection="0"/>
  </cellStyleXfs>
  <cellXfs count="33">
    <xf numFmtId="0" fontId="0" fillId="0" borderId="0" xfId="0"/>
    <xf numFmtId="0" fontId="1" fillId="0" borderId="0" xfId="0" applyFont="1" applyAlignment="1">
      <alignment wrapText="1"/>
    </xf>
    <xf numFmtId="0" fontId="0" fillId="0" borderId="0" xfId="0" applyAlignment="1">
      <alignment wrapText="1"/>
    </xf>
    <xf numFmtId="49" fontId="1" fillId="0" borderId="0" xfId="0" applyNumberFormat="1" applyFont="1" applyAlignment="1">
      <alignment wrapText="1"/>
    </xf>
    <xf numFmtId="164" fontId="1" fillId="0" borderId="0" xfId="0" applyNumberFormat="1" applyFont="1" applyAlignment="1">
      <alignment wrapText="1"/>
    </xf>
    <xf numFmtId="164" fontId="0" fillId="0" borderId="0" xfId="0" applyNumberFormat="1" applyAlignment="1">
      <alignment wrapText="1"/>
    </xf>
    <xf numFmtId="44" fontId="1" fillId="2" borderId="0" xfId="0" applyNumberFormat="1" applyFont="1" applyFill="1" applyAlignment="1" applyProtection="1">
      <alignment wrapText="1"/>
      <protection locked="0"/>
    </xf>
    <xf numFmtId="0" fontId="3" fillId="3" borderId="0" xfId="0" applyFont="1" applyFill="1"/>
    <xf numFmtId="0" fontId="4" fillId="3" borderId="0" xfId="0" applyFont="1" applyFill="1" applyAlignment="1">
      <alignment horizontal="center"/>
    </xf>
    <xf numFmtId="0" fontId="2" fillId="4" borderId="0" xfId="0" applyFont="1" applyFill="1" applyAlignment="1">
      <alignment wrapText="1"/>
    </xf>
    <xf numFmtId="49" fontId="2" fillId="4" borderId="0" xfId="0" applyNumberFormat="1" applyFont="1" applyFill="1" applyAlignment="1">
      <alignment wrapText="1"/>
    </xf>
    <xf numFmtId="0" fontId="0" fillId="4" borderId="0" xfId="0" applyFill="1" applyAlignment="1">
      <alignment wrapText="1"/>
    </xf>
    <xf numFmtId="164" fontId="0" fillId="4" borderId="0" xfId="0" applyNumberFormat="1" applyFill="1" applyAlignment="1">
      <alignment wrapText="1"/>
    </xf>
    <xf numFmtId="0" fontId="0" fillId="5" borderId="0" xfId="0" applyFill="1" applyAlignment="1">
      <alignment wrapText="1"/>
    </xf>
    <xf numFmtId="0" fontId="2" fillId="5" borderId="0" xfId="0" applyFont="1" applyFill="1" applyAlignment="1">
      <alignment wrapText="1"/>
    </xf>
    <xf numFmtId="164" fontId="2" fillId="5" borderId="0" xfId="0" applyNumberFormat="1" applyFont="1" applyFill="1" applyAlignment="1">
      <alignment wrapText="1"/>
    </xf>
    <xf numFmtId="0" fontId="3" fillId="5" borderId="0" xfId="0" applyFont="1" applyFill="1" applyAlignment="1">
      <alignment wrapText="1"/>
    </xf>
    <xf numFmtId="0" fontId="6" fillId="5" borderId="0" xfId="0" applyFont="1" applyFill="1" applyAlignment="1">
      <alignment wrapText="1"/>
    </xf>
    <xf numFmtId="164" fontId="6" fillId="5" borderId="0" xfId="0" applyNumberFormat="1" applyFont="1" applyFill="1" applyAlignment="1">
      <alignment wrapText="1"/>
    </xf>
    <xf numFmtId="164" fontId="1" fillId="0" borderId="0" xfId="0" applyNumberFormat="1" applyFont="1" applyAlignment="1" applyProtection="1">
      <alignment wrapText="1"/>
      <protection locked="0"/>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3" fillId="5" borderId="0" xfId="0" applyFont="1" applyFill="1"/>
    <xf numFmtId="0" fontId="8" fillId="5" borderId="0" xfId="0" applyFont="1" applyFill="1"/>
    <xf numFmtId="43" fontId="5" fillId="5" borderId="0" xfId="1" applyFont="1" applyFill="1"/>
    <xf numFmtId="0" fontId="9" fillId="5" borderId="0" xfId="0" applyFont="1" applyFill="1" applyAlignment="1">
      <alignment wrapText="1"/>
    </xf>
    <xf numFmtId="0" fontId="10" fillId="5" borderId="0" xfId="0" applyFont="1" applyFill="1" applyAlignment="1">
      <alignment wrapText="1"/>
    </xf>
    <xf numFmtId="164" fontId="9" fillId="5" borderId="0" xfId="0" applyNumberFormat="1" applyFont="1" applyFill="1" applyAlignment="1">
      <alignment wrapText="1"/>
    </xf>
    <xf numFmtId="43" fontId="10" fillId="5" borderId="0" xfId="1" applyFont="1" applyFill="1" applyAlignment="1">
      <alignment wrapText="1"/>
    </xf>
    <xf numFmtId="0" fontId="11" fillId="0" borderId="0" xfId="0" applyFont="1"/>
    <xf numFmtId="0" fontId="11" fillId="5" borderId="0" xfId="0" applyFont="1" applyFill="1"/>
    <xf numFmtId="0" fontId="12" fillId="5" borderId="0" xfId="0" applyFont="1" applyFill="1"/>
    <xf numFmtId="43" fontId="10" fillId="5" borderId="0" xfId="1" applyFont="1" applyFill="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3"/>
  <sheetViews>
    <sheetView showGridLines="0" tabSelected="1" workbookViewId="0">
      <pane ySplit="1" topLeftCell="A26" activePane="bottomLeft" state="frozenSplit"/>
      <selection pane="bottomLeft" activeCell="I9" sqref="I9"/>
    </sheetView>
  </sheetViews>
  <sheetFormatPr baseColWidth="10" defaultColWidth="8.85546875" defaultRowHeight="15" x14ac:dyDescent="0.25"/>
  <cols>
    <col min="1" max="1" width="8.28515625" bestFit="1" customWidth="1"/>
    <col min="2" max="2" width="2.28515625" bestFit="1" customWidth="1"/>
    <col min="3" max="3" width="49.5703125" customWidth="1"/>
    <col min="4" max="4" width="9.5703125" bestFit="1" customWidth="1"/>
    <col min="5" max="5" width="8.85546875" bestFit="1" customWidth="1"/>
    <col min="6" max="6" width="11.5703125" bestFit="1" customWidth="1"/>
  </cols>
  <sheetData>
    <row r="1" spans="1:6" ht="18.75" x14ac:dyDescent="0.3">
      <c r="A1" s="7"/>
      <c r="B1" s="7"/>
      <c r="C1" s="8" t="s">
        <v>135</v>
      </c>
      <c r="D1" s="7"/>
      <c r="E1" s="7"/>
      <c r="F1" s="7"/>
    </row>
    <row r="2" spans="1:6" s="2" customFormat="1" x14ac:dyDescent="0.25"/>
    <row r="3" spans="1:6" s="2" customFormat="1" ht="23.25" x14ac:dyDescent="0.25">
      <c r="A3" s="9" t="s">
        <v>4</v>
      </c>
      <c r="B3" s="10" t="s">
        <v>3</v>
      </c>
      <c r="C3" s="9" t="s">
        <v>5</v>
      </c>
      <c r="D3" s="11"/>
      <c r="E3" s="11"/>
      <c r="F3" s="11"/>
    </row>
    <row r="4" spans="1:6" s="2" customFormat="1" x14ac:dyDescent="0.25">
      <c r="A4" s="20" t="s">
        <v>137</v>
      </c>
      <c r="B4" s="20" t="s">
        <v>138</v>
      </c>
      <c r="C4" s="20" t="s">
        <v>134</v>
      </c>
      <c r="D4" s="21" t="s">
        <v>0</v>
      </c>
      <c r="E4" s="21" t="s">
        <v>1</v>
      </c>
      <c r="F4" s="21" t="s">
        <v>2</v>
      </c>
    </row>
    <row r="5" spans="1:6" s="2" customFormat="1" ht="57" x14ac:dyDescent="0.25">
      <c r="A5" s="3" t="s">
        <v>6</v>
      </c>
      <c r="B5" s="3" t="s">
        <v>7</v>
      </c>
      <c r="C5" s="1" t="s">
        <v>8</v>
      </c>
      <c r="D5" s="6">
        <v>0</v>
      </c>
      <c r="E5" s="19">
        <v>19846</v>
      </c>
      <c r="F5" s="4">
        <f>ROUND(ROUND(D5,2)*ROUND(E5,3),2)</f>
        <v>0</v>
      </c>
    </row>
    <row r="6" spans="1:6" s="2" customFormat="1" x14ac:dyDescent="0.25">
      <c r="A6" s="16"/>
      <c r="B6" s="16"/>
      <c r="C6" s="17" t="s">
        <v>9</v>
      </c>
      <c r="D6" s="18"/>
      <c r="E6" s="18"/>
      <c r="F6" s="18">
        <f>SUM(F5:F5)</f>
        <v>0</v>
      </c>
    </row>
    <row r="7" spans="1:6" s="2" customFormat="1" x14ac:dyDescent="0.25">
      <c r="D7" s="5"/>
      <c r="E7" s="5"/>
      <c r="F7" s="5"/>
    </row>
    <row r="8" spans="1:6" s="2" customFormat="1" ht="23.25" x14ac:dyDescent="0.25">
      <c r="A8" s="9" t="s">
        <v>4</v>
      </c>
      <c r="B8" s="10" t="s">
        <v>10</v>
      </c>
      <c r="C8" s="9" t="s">
        <v>11</v>
      </c>
      <c r="D8" s="12"/>
      <c r="E8" s="12"/>
      <c r="F8" s="12"/>
    </row>
    <row r="9" spans="1:6" s="2" customFormat="1" x14ac:dyDescent="0.25">
      <c r="A9" s="20" t="s">
        <v>137</v>
      </c>
      <c r="B9" s="20" t="s">
        <v>138</v>
      </c>
      <c r="C9" s="20" t="s">
        <v>134</v>
      </c>
      <c r="D9" s="21" t="s">
        <v>0</v>
      </c>
      <c r="E9" s="21" t="s">
        <v>1</v>
      </c>
      <c r="F9" s="21" t="s">
        <v>2</v>
      </c>
    </row>
    <row r="10" spans="1:6" s="2" customFormat="1" ht="23.25" x14ac:dyDescent="0.25">
      <c r="A10" s="3" t="s">
        <v>12</v>
      </c>
      <c r="B10" s="3" t="s">
        <v>7</v>
      </c>
      <c r="C10" s="1" t="s">
        <v>13</v>
      </c>
      <c r="D10" s="6">
        <v>0</v>
      </c>
      <c r="E10" s="19">
        <v>19500</v>
      </c>
      <c r="F10" s="4">
        <f t="shared" ref="F10:F24" si="0">ROUND(ROUND(D10,2)*ROUND(E10,3),2)</f>
        <v>0</v>
      </c>
    </row>
    <row r="11" spans="1:6" s="2" customFormat="1" x14ac:dyDescent="0.25">
      <c r="A11" s="3" t="s">
        <v>14</v>
      </c>
      <c r="B11" s="3" t="s">
        <v>7</v>
      </c>
      <c r="C11" s="1" t="s">
        <v>15</v>
      </c>
      <c r="D11" s="6">
        <v>0</v>
      </c>
      <c r="E11" s="19">
        <v>11600</v>
      </c>
      <c r="F11" s="4">
        <f t="shared" si="0"/>
        <v>0</v>
      </c>
    </row>
    <row r="12" spans="1:6" s="2" customFormat="1" ht="23.25" x14ac:dyDescent="0.25">
      <c r="A12" s="3" t="s">
        <v>16</v>
      </c>
      <c r="B12" s="3" t="s">
        <v>7</v>
      </c>
      <c r="C12" s="1" t="s">
        <v>17</v>
      </c>
      <c r="D12" s="6">
        <v>0</v>
      </c>
      <c r="E12" s="19">
        <v>7700</v>
      </c>
      <c r="F12" s="4">
        <f t="shared" si="0"/>
        <v>0</v>
      </c>
    </row>
    <row r="13" spans="1:6" s="2" customFormat="1" ht="23.25" x14ac:dyDescent="0.25">
      <c r="A13" s="3" t="s">
        <v>18</v>
      </c>
      <c r="B13" s="3" t="s">
        <v>7</v>
      </c>
      <c r="C13" s="1" t="s">
        <v>19</v>
      </c>
      <c r="D13" s="6">
        <v>0</v>
      </c>
      <c r="E13" s="19">
        <v>16600</v>
      </c>
      <c r="F13" s="4">
        <f t="shared" si="0"/>
        <v>0</v>
      </c>
    </row>
    <row r="14" spans="1:6" s="2" customFormat="1" ht="23.25" x14ac:dyDescent="0.25">
      <c r="A14" s="3" t="s">
        <v>20</v>
      </c>
      <c r="B14" s="3" t="s">
        <v>7</v>
      </c>
      <c r="C14" s="1" t="s">
        <v>21</v>
      </c>
      <c r="D14" s="6">
        <v>0</v>
      </c>
      <c r="E14" s="19">
        <v>6650</v>
      </c>
      <c r="F14" s="4">
        <f t="shared" si="0"/>
        <v>0</v>
      </c>
    </row>
    <row r="15" spans="1:6" s="2" customFormat="1" ht="23.25" x14ac:dyDescent="0.25">
      <c r="A15" s="3" t="s">
        <v>22</v>
      </c>
      <c r="B15" s="3" t="s">
        <v>7</v>
      </c>
      <c r="C15" s="1" t="s">
        <v>23</v>
      </c>
      <c r="D15" s="6">
        <v>0</v>
      </c>
      <c r="E15" s="19">
        <v>16600</v>
      </c>
      <c r="F15" s="4">
        <f t="shared" si="0"/>
        <v>0</v>
      </c>
    </row>
    <row r="16" spans="1:6" s="2" customFormat="1" ht="23.25" x14ac:dyDescent="0.25">
      <c r="A16" s="3" t="s">
        <v>24</v>
      </c>
      <c r="B16" s="3" t="s">
        <v>7</v>
      </c>
      <c r="C16" s="1" t="s">
        <v>25</v>
      </c>
      <c r="D16" s="6">
        <v>0</v>
      </c>
      <c r="E16" s="19">
        <v>6650</v>
      </c>
      <c r="F16" s="4">
        <f t="shared" si="0"/>
        <v>0</v>
      </c>
    </row>
    <row r="17" spans="1:6" s="2" customFormat="1" x14ac:dyDescent="0.25">
      <c r="A17" s="3" t="s">
        <v>26</v>
      </c>
      <c r="B17" s="3" t="s">
        <v>7</v>
      </c>
      <c r="C17" s="1" t="s">
        <v>27</v>
      </c>
      <c r="D17" s="6">
        <v>0</v>
      </c>
      <c r="E17" s="19">
        <v>39800</v>
      </c>
      <c r="F17" s="4">
        <f t="shared" si="0"/>
        <v>0</v>
      </c>
    </row>
    <row r="18" spans="1:6" s="2" customFormat="1" x14ac:dyDescent="0.25">
      <c r="A18" s="3" t="s">
        <v>28</v>
      </c>
      <c r="B18" s="3" t="s">
        <v>7</v>
      </c>
      <c r="C18" s="1" t="s">
        <v>29</v>
      </c>
      <c r="D18" s="6">
        <v>0</v>
      </c>
      <c r="E18" s="19">
        <v>23250</v>
      </c>
      <c r="F18" s="4">
        <f t="shared" si="0"/>
        <v>0</v>
      </c>
    </row>
    <row r="19" spans="1:6" s="2" customFormat="1" x14ac:dyDescent="0.25">
      <c r="A19" s="3" t="s">
        <v>30</v>
      </c>
      <c r="B19" s="3" t="s">
        <v>7</v>
      </c>
      <c r="C19" s="1" t="s">
        <v>31</v>
      </c>
      <c r="D19" s="6">
        <v>0</v>
      </c>
      <c r="E19" s="19">
        <v>23250</v>
      </c>
      <c r="F19" s="4">
        <f t="shared" si="0"/>
        <v>0</v>
      </c>
    </row>
    <row r="20" spans="1:6" s="2" customFormat="1" x14ac:dyDescent="0.25">
      <c r="A20" s="3" t="s">
        <v>32</v>
      </c>
      <c r="B20" s="3" t="s">
        <v>7</v>
      </c>
      <c r="C20" s="1" t="s">
        <v>33</v>
      </c>
      <c r="D20" s="6">
        <v>0</v>
      </c>
      <c r="E20" s="19">
        <v>19500</v>
      </c>
      <c r="F20" s="4">
        <f t="shared" si="0"/>
        <v>0</v>
      </c>
    </row>
    <row r="21" spans="1:6" s="2" customFormat="1" x14ac:dyDescent="0.25">
      <c r="A21" s="3" t="s">
        <v>34</v>
      </c>
      <c r="B21" s="3" t="s">
        <v>7</v>
      </c>
      <c r="C21" s="1" t="s">
        <v>35</v>
      </c>
      <c r="D21" s="6">
        <v>0</v>
      </c>
      <c r="E21" s="19">
        <v>11600</v>
      </c>
      <c r="F21" s="4">
        <f t="shared" si="0"/>
        <v>0</v>
      </c>
    </row>
    <row r="22" spans="1:6" s="2" customFormat="1" x14ac:dyDescent="0.25">
      <c r="A22" s="3" t="s">
        <v>36</v>
      </c>
      <c r="B22" s="3" t="s">
        <v>7</v>
      </c>
      <c r="C22" s="1" t="s">
        <v>37</v>
      </c>
      <c r="D22" s="6">
        <v>0</v>
      </c>
      <c r="E22" s="19">
        <v>11600</v>
      </c>
      <c r="F22" s="4">
        <f t="shared" si="0"/>
        <v>0</v>
      </c>
    </row>
    <row r="23" spans="1:6" s="2" customFormat="1" x14ac:dyDescent="0.25">
      <c r="A23" s="3" t="s">
        <v>38</v>
      </c>
      <c r="B23" s="3" t="s">
        <v>7</v>
      </c>
      <c r="C23" s="1" t="s">
        <v>39</v>
      </c>
      <c r="D23" s="6">
        <v>0</v>
      </c>
      <c r="E23" s="19">
        <v>11600</v>
      </c>
      <c r="F23" s="4">
        <f t="shared" si="0"/>
        <v>0</v>
      </c>
    </row>
    <row r="24" spans="1:6" s="2" customFormat="1" ht="34.5" x14ac:dyDescent="0.25">
      <c r="A24" s="3" t="s">
        <v>40</v>
      </c>
      <c r="B24" s="3" t="s">
        <v>7</v>
      </c>
      <c r="C24" s="1" t="s">
        <v>41</v>
      </c>
      <c r="D24" s="6">
        <v>0</v>
      </c>
      <c r="E24" s="19">
        <v>19846</v>
      </c>
      <c r="F24" s="4">
        <f t="shared" si="0"/>
        <v>0</v>
      </c>
    </row>
    <row r="25" spans="1:6" s="2" customFormat="1" x14ac:dyDescent="0.25">
      <c r="A25" s="16"/>
      <c r="B25" s="16"/>
      <c r="C25" s="17" t="s">
        <v>9</v>
      </c>
      <c r="D25" s="18"/>
      <c r="E25" s="18"/>
      <c r="F25" s="18">
        <f>SUM(F10:F24)</f>
        <v>0</v>
      </c>
    </row>
    <row r="26" spans="1:6" s="2" customFormat="1" x14ac:dyDescent="0.25">
      <c r="D26" s="5"/>
      <c r="E26" s="5"/>
      <c r="F26" s="5"/>
    </row>
    <row r="27" spans="1:6" s="2" customFormat="1" ht="23.25" x14ac:dyDescent="0.25">
      <c r="A27" s="9" t="s">
        <v>4</v>
      </c>
      <c r="B27" s="10" t="s">
        <v>42</v>
      </c>
      <c r="C27" s="9" t="s">
        <v>43</v>
      </c>
      <c r="D27" s="12"/>
      <c r="E27" s="12"/>
      <c r="F27" s="12"/>
    </row>
    <row r="28" spans="1:6" s="2" customFormat="1" x14ac:dyDescent="0.25">
      <c r="A28" s="20" t="s">
        <v>137</v>
      </c>
      <c r="B28" s="20" t="s">
        <v>138</v>
      </c>
      <c r="C28" s="20" t="s">
        <v>134</v>
      </c>
      <c r="D28" s="21" t="s">
        <v>0</v>
      </c>
      <c r="E28" s="21" t="s">
        <v>1</v>
      </c>
      <c r="F28" s="21" t="s">
        <v>2</v>
      </c>
    </row>
    <row r="29" spans="1:6" s="2" customFormat="1" ht="45.75" x14ac:dyDescent="0.25">
      <c r="A29" s="3" t="s">
        <v>44</v>
      </c>
      <c r="B29" s="3" t="s">
        <v>45</v>
      </c>
      <c r="C29" s="1" t="s">
        <v>46</v>
      </c>
      <c r="D29" s="6">
        <v>0</v>
      </c>
      <c r="E29" s="19">
        <v>6338</v>
      </c>
      <c r="F29" s="4">
        <f t="shared" ref="F29:F46" si="1">ROUND(ROUND(D29,2)*ROUND(E29,3),2)</f>
        <v>0</v>
      </c>
    </row>
    <row r="30" spans="1:6" s="2" customFormat="1" ht="45.75" x14ac:dyDescent="0.25">
      <c r="A30" s="3" t="s">
        <v>47</v>
      </c>
      <c r="B30" s="3" t="s">
        <v>45</v>
      </c>
      <c r="C30" s="1" t="s">
        <v>48</v>
      </c>
      <c r="D30" s="6">
        <v>0</v>
      </c>
      <c r="E30" s="19">
        <v>25680</v>
      </c>
      <c r="F30" s="4">
        <f t="shared" si="1"/>
        <v>0</v>
      </c>
    </row>
    <row r="31" spans="1:6" s="2" customFormat="1" ht="45.75" x14ac:dyDescent="0.25">
      <c r="A31" s="3" t="s">
        <v>49</v>
      </c>
      <c r="B31" s="3" t="s">
        <v>45</v>
      </c>
      <c r="C31" s="1" t="s">
        <v>50</v>
      </c>
      <c r="D31" s="6">
        <v>0</v>
      </c>
      <c r="E31" s="19">
        <v>103018</v>
      </c>
      <c r="F31" s="4">
        <f t="shared" si="1"/>
        <v>0</v>
      </c>
    </row>
    <row r="32" spans="1:6" s="2" customFormat="1" x14ac:dyDescent="0.25">
      <c r="A32" s="3" t="s">
        <v>51</v>
      </c>
      <c r="B32" s="3" t="s">
        <v>45</v>
      </c>
      <c r="C32" s="1" t="s">
        <v>52</v>
      </c>
      <c r="D32" s="6">
        <v>0</v>
      </c>
      <c r="E32" s="19">
        <v>67530</v>
      </c>
      <c r="F32" s="4">
        <f t="shared" si="1"/>
        <v>0</v>
      </c>
    </row>
    <row r="33" spans="1:6" s="2" customFormat="1" ht="34.5" x14ac:dyDescent="0.25">
      <c r="A33" s="3" t="s">
        <v>53</v>
      </c>
      <c r="B33" s="3" t="s">
        <v>45</v>
      </c>
      <c r="C33" s="1" t="s">
        <v>54</v>
      </c>
      <c r="D33" s="6">
        <v>0</v>
      </c>
      <c r="E33" s="19">
        <v>1315</v>
      </c>
      <c r="F33" s="4">
        <f t="shared" si="1"/>
        <v>0</v>
      </c>
    </row>
    <row r="34" spans="1:6" s="2" customFormat="1" ht="23.25" x14ac:dyDescent="0.25">
      <c r="A34" s="3" t="s">
        <v>55</v>
      </c>
      <c r="B34" s="3" t="s">
        <v>56</v>
      </c>
      <c r="C34" s="1" t="s">
        <v>57</v>
      </c>
      <c r="D34" s="6">
        <v>0</v>
      </c>
      <c r="E34" s="19">
        <v>450</v>
      </c>
      <c r="F34" s="4">
        <f t="shared" si="1"/>
        <v>0</v>
      </c>
    </row>
    <row r="35" spans="1:6" s="2" customFormat="1" ht="23.25" x14ac:dyDescent="0.25">
      <c r="A35" s="3" t="s">
        <v>58</v>
      </c>
      <c r="B35" s="3" t="s">
        <v>56</v>
      </c>
      <c r="C35" s="1" t="s">
        <v>59</v>
      </c>
      <c r="D35" s="6">
        <v>0</v>
      </c>
      <c r="E35" s="19">
        <v>40</v>
      </c>
      <c r="F35" s="4">
        <f t="shared" si="1"/>
        <v>0</v>
      </c>
    </row>
    <row r="36" spans="1:6" s="2" customFormat="1" ht="23.25" x14ac:dyDescent="0.25">
      <c r="A36" s="3" t="s">
        <v>60</v>
      </c>
      <c r="B36" s="3" t="s">
        <v>56</v>
      </c>
      <c r="C36" s="1" t="s">
        <v>61</v>
      </c>
      <c r="D36" s="6">
        <v>0</v>
      </c>
      <c r="E36" s="19">
        <v>25</v>
      </c>
      <c r="F36" s="4">
        <f t="shared" si="1"/>
        <v>0</v>
      </c>
    </row>
    <row r="37" spans="1:6" s="2" customFormat="1" ht="23.25" x14ac:dyDescent="0.25">
      <c r="A37" s="3" t="s">
        <v>62</v>
      </c>
      <c r="B37" s="3" t="s">
        <v>56</v>
      </c>
      <c r="C37" s="1" t="s">
        <v>63</v>
      </c>
      <c r="D37" s="6">
        <v>0</v>
      </c>
      <c r="E37" s="19">
        <v>20</v>
      </c>
      <c r="F37" s="4">
        <f t="shared" si="1"/>
        <v>0</v>
      </c>
    </row>
    <row r="38" spans="1:6" s="2" customFormat="1" ht="23.25" x14ac:dyDescent="0.25">
      <c r="A38" s="3" t="s">
        <v>64</v>
      </c>
      <c r="B38" s="3" t="s">
        <v>56</v>
      </c>
      <c r="C38" s="1" t="s">
        <v>65</v>
      </c>
      <c r="D38" s="6">
        <v>0</v>
      </c>
      <c r="E38" s="19">
        <v>50</v>
      </c>
      <c r="F38" s="4">
        <f t="shared" si="1"/>
        <v>0</v>
      </c>
    </row>
    <row r="39" spans="1:6" s="2" customFormat="1" ht="45.75" x14ac:dyDescent="0.25">
      <c r="A39" s="3" t="s">
        <v>66</v>
      </c>
      <c r="B39" s="3" t="s">
        <v>45</v>
      </c>
      <c r="C39" s="1" t="s">
        <v>67</v>
      </c>
      <c r="D39" s="6">
        <v>0</v>
      </c>
      <c r="E39" s="19">
        <v>18774</v>
      </c>
      <c r="F39" s="4">
        <f t="shared" si="1"/>
        <v>0</v>
      </c>
    </row>
    <row r="40" spans="1:6" s="2" customFormat="1" ht="45.75" x14ac:dyDescent="0.25">
      <c r="A40" s="3" t="s">
        <v>68</v>
      </c>
      <c r="B40" s="3" t="s">
        <v>45</v>
      </c>
      <c r="C40" s="1" t="s">
        <v>69</v>
      </c>
      <c r="D40" s="6">
        <v>0</v>
      </c>
      <c r="E40" s="19">
        <v>13650</v>
      </c>
      <c r="F40" s="4">
        <f t="shared" si="1"/>
        <v>0</v>
      </c>
    </row>
    <row r="41" spans="1:6" s="2" customFormat="1" ht="57" x14ac:dyDescent="0.25">
      <c r="A41" s="3" t="s">
        <v>70</v>
      </c>
      <c r="B41" s="3" t="s">
        <v>7</v>
      </c>
      <c r="C41" s="1" t="s">
        <v>71</v>
      </c>
      <c r="D41" s="6">
        <v>0</v>
      </c>
      <c r="E41" s="19">
        <v>19</v>
      </c>
      <c r="F41" s="4">
        <f t="shared" si="1"/>
        <v>0</v>
      </c>
    </row>
    <row r="42" spans="1:6" s="2" customFormat="1" ht="79.5" x14ac:dyDescent="0.25">
      <c r="A42" s="3" t="s">
        <v>72</v>
      </c>
      <c r="B42" s="3" t="s">
        <v>7</v>
      </c>
      <c r="C42" s="1" t="s">
        <v>73</v>
      </c>
      <c r="D42" s="6">
        <v>0</v>
      </c>
      <c r="E42" s="19">
        <v>19</v>
      </c>
      <c r="F42" s="4">
        <f t="shared" si="1"/>
        <v>0</v>
      </c>
    </row>
    <row r="43" spans="1:6" s="2" customFormat="1" ht="68.25" x14ac:dyDescent="0.25">
      <c r="A43" s="3" t="s">
        <v>74</v>
      </c>
      <c r="B43" s="3" t="s">
        <v>7</v>
      </c>
      <c r="C43" s="1" t="s">
        <v>75</v>
      </c>
      <c r="D43" s="6">
        <v>0</v>
      </c>
      <c r="E43" s="19">
        <v>1</v>
      </c>
      <c r="F43" s="4">
        <f t="shared" si="1"/>
        <v>0</v>
      </c>
    </row>
    <row r="44" spans="1:6" s="2" customFormat="1" ht="68.25" x14ac:dyDescent="0.25">
      <c r="A44" s="3" t="s">
        <v>76</v>
      </c>
      <c r="B44" s="3" t="s">
        <v>7</v>
      </c>
      <c r="C44" s="1" t="s">
        <v>77</v>
      </c>
      <c r="D44" s="6">
        <v>0</v>
      </c>
      <c r="E44" s="19">
        <v>3</v>
      </c>
      <c r="F44" s="4">
        <f t="shared" si="1"/>
        <v>0</v>
      </c>
    </row>
    <row r="45" spans="1:6" s="2" customFormat="1" ht="23.25" x14ac:dyDescent="0.25">
      <c r="A45" s="3" t="s">
        <v>78</v>
      </c>
      <c r="B45" s="3" t="s">
        <v>7</v>
      </c>
      <c r="C45" s="1" t="s">
        <v>79</v>
      </c>
      <c r="D45" s="6">
        <v>0</v>
      </c>
      <c r="E45" s="19">
        <v>4</v>
      </c>
      <c r="F45" s="4">
        <f t="shared" si="1"/>
        <v>0</v>
      </c>
    </row>
    <row r="46" spans="1:6" s="2" customFormat="1" ht="45.75" x14ac:dyDescent="0.25">
      <c r="A46" s="3" t="s">
        <v>80</v>
      </c>
      <c r="B46" s="3" t="s">
        <v>7</v>
      </c>
      <c r="C46" s="1" t="s">
        <v>81</v>
      </c>
      <c r="D46" s="6">
        <v>0</v>
      </c>
      <c r="E46" s="19">
        <v>1</v>
      </c>
      <c r="F46" s="4">
        <f t="shared" si="1"/>
        <v>0</v>
      </c>
    </row>
    <row r="47" spans="1:6" s="2" customFormat="1" x14ac:dyDescent="0.25">
      <c r="A47" s="16"/>
      <c r="B47" s="16"/>
      <c r="C47" s="17" t="s">
        <v>9</v>
      </c>
      <c r="D47" s="18"/>
      <c r="E47" s="18"/>
      <c r="F47" s="18">
        <f>SUM(F29:F46)</f>
        <v>0</v>
      </c>
    </row>
    <row r="48" spans="1:6" s="2" customFormat="1" x14ac:dyDescent="0.25">
      <c r="D48" s="5"/>
      <c r="E48" s="5"/>
      <c r="F48" s="5"/>
    </row>
    <row r="49" spans="1:6" s="2" customFormat="1" ht="23.25" x14ac:dyDescent="0.25">
      <c r="A49" s="9" t="s">
        <v>4</v>
      </c>
      <c r="B49" s="10" t="s">
        <v>82</v>
      </c>
      <c r="C49" s="9" t="s">
        <v>83</v>
      </c>
      <c r="D49" s="12"/>
      <c r="E49" s="12"/>
      <c r="F49" s="12"/>
    </row>
    <row r="50" spans="1:6" s="2" customFormat="1" x14ac:dyDescent="0.25">
      <c r="A50" s="20" t="s">
        <v>137</v>
      </c>
      <c r="B50" s="20" t="s">
        <v>138</v>
      </c>
      <c r="C50" s="20" t="s">
        <v>134</v>
      </c>
      <c r="D50" s="21" t="s">
        <v>0</v>
      </c>
      <c r="E50" s="21" t="s">
        <v>1</v>
      </c>
      <c r="F50" s="21" t="s">
        <v>2</v>
      </c>
    </row>
    <row r="51" spans="1:6" s="2" customFormat="1" ht="90.75" x14ac:dyDescent="0.25">
      <c r="A51" s="3" t="s">
        <v>84</v>
      </c>
      <c r="B51" s="3" t="s">
        <v>7</v>
      </c>
      <c r="C51" s="1" t="s">
        <v>85</v>
      </c>
      <c r="D51" s="6">
        <v>0</v>
      </c>
      <c r="E51" s="19">
        <v>1</v>
      </c>
      <c r="F51" s="4">
        <f>ROUND(ROUND(D51,2)*ROUND(E51,3),2)</f>
        <v>0</v>
      </c>
    </row>
    <row r="52" spans="1:6" s="2" customFormat="1" x14ac:dyDescent="0.25">
      <c r="A52" s="16"/>
      <c r="B52" s="16"/>
      <c r="C52" s="17" t="s">
        <v>9</v>
      </c>
      <c r="D52" s="18"/>
      <c r="E52" s="18"/>
      <c r="F52" s="18">
        <f>SUM(F51:F51)</f>
        <v>0</v>
      </c>
    </row>
    <row r="53" spans="1:6" s="2" customFormat="1" x14ac:dyDescent="0.25">
      <c r="D53" s="5"/>
      <c r="E53" s="5"/>
      <c r="F53" s="5"/>
    </row>
    <row r="54" spans="1:6" s="2" customFormat="1" ht="23.25" x14ac:dyDescent="0.25">
      <c r="A54" s="9" t="s">
        <v>4</v>
      </c>
      <c r="B54" s="10" t="s">
        <v>86</v>
      </c>
      <c r="C54" s="9" t="s">
        <v>87</v>
      </c>
      <c r="D54" s="12"/>
      <c r="E54" s="12"/>
      <c r="F54" s="12"/>
    </row>
    <row r="55" spans="1:6" s="2" customFormat="1" x14ac:dyDescent="0.25">
      <c r="A55" s="20" t="s">
        <v>137</v>
      </c>
      <c r="B55" s="20" t="s">
        <v>138</v>
      </c>
      <c r="C55" s="20" t="s">
        <v>134</v>
      </c>
      <c r="D55" s="21" t="s">
        <v>0</v>
      </c>
      <c r="E55" s="21" t="s">
        <v>1</v>
      </c>
      <c r="F55" s="21" t="s">
        <v>2</v>
      </c>
    </row>
    <row r="56" spans="1:6" s="2" customFormat="1" ht="68.25" x14ac:dyDescent="0.25">
      <c r="A56" s="3" t="s">
        <v>88</v>
      </c>
      <c r="B56" s="3" t="s">
        <v>56</v>
      </c>
      <c r="C56" s="1" t="s">
        <v>89</v>
      </c>
      <c r="D56" s="6">
        <v>0</v>
      </c>
      <c r="E56" s="19">
        <v>1</v>
      </c>
      <c r="F56" s="4">
        <f>ROUND(ROUND(D56,2)*ROUND(E56,3),2)</f>
        <v>0</v>
      </c>
    </row>
    <row r="57" spans="1:6" s="2" customFormat="1" x14ac:dyDescent="0.25">
      <c r="A57" s="16"/>
      <c r="B57" s="16"/>
      <c r="C57" s="17" t="s">
        <v>9</v>
      </c>
      <c r="D57" s="18"/>
      <c r="E57" s="18"/>
      <c r="F57" s="18">
        <f>SUM(F56:F56)</f>
        <v>0</v>
      </c>
    </row>
    <row r="58" spans="1:6" s="2" customFormat="1" x14ac:dyDescent="0.25">
      <c r="D58" s="5"/>
      <c r="E58" s="5"/>
      <c r="F58" s="5"/>
    </row>
    <row r="59" spans="1:6" s="2" customFormat="1" ht="23.25" x14ac:dyDescent="0.25">
      <c r="A59" s="9" t="s">
        <v>4</v>
      </c>
      <c r="B59" s="10" t="s">
        <v>90</v>
      </c>
      <c r="C59" s="9" t="s">
        <v>91</v>
      </c>
      <c r="D59" s="12"/>
      <c r="E59" s="12"/>
      <c r="F59" s="12"/>
    </row>
    <row r="60" spans="1:6" s="2" customFormat="1" x14ac:dyDescent="0.25">
      <c r="A60" s="20" t="s">
        <v>137</v>
      </c>
      <c r="B60" s="20" t="s">
        <v>138</v>
      </c>
      <c r="C60" s="20" t="s">
        <v>134</v>
      </c>
      <c r="D60" s="21" t="s">
        <v>0</v>
      </c>
      <c r="E60" s="21" t="s">
        <v>1</v>
      </c>
      <c r="F60" s="21" t="s">
        <v>2</v>
      </c>
    </row>
    <row r="61" spans="1:6" s="2" customFormat="1" ht="68.25" x14ac:dyDescent="0.25">
      <c r="A61" s="3" t="s">
        <v>92</v>
      </c>
      <c r="B61" s="3" t="s">
        <v>7</v>
      </c>
      <c r="C61" s="1" t="s">
        <v>93</v>
      </c>
      <c r="D61" s="6">
        <v>0</v>
      </c>
      <c r="E61" s="19">
        <v>19</v>
      </c>
      <c r="F61" s="4">
        <f>ROUND(ROUND(D61,2)*ROUND(E61,3),2)</f>
        <v>0</v>
      </c>
    </row>
    <row r="62" spans="1:6" s="2" customFormat="1" ht="34.5" x14ac:dyDescent="0.25">
      <c r="A62" s="3" t="s">
        <v>94</v>
      </c>
      <c r="B62" s="3" t="s">
        <v>7</v>
      </c>
      <c r="C62" s="1" t="s">
        <v>95</v>
      </c>
      <c r="D62" s="6">
        <v>0</v>
      </c>
      <c r="E62" s="19">
        <v>4</v>
      </c>
      <c r="F62" s="4">
        <f>ROUND(ROUND(D62,2)*ROUND(E62,3),2)</f>
        <v>0</v>
      </c>
    </row>
    <row r="63" spans="1:6" s="2" customFormat="1" x14ac:dyDescent="0.25">
      <c r="A63" s="3" t="s">
        <v>96</v>
      </c>
      <c r="B63" s="3" t="s">
        <v>7</v>
      </c>
      <c r="C63" s="1" t="s">
        <v>97</v>
      </c>
      <c r="D63" s="6">
        <v>0</v>
      </c>
      <c r="E63" s="19">
        <v>1</v>
      </c>
      <c r="F63" s="4">
        <f>ROUND(ROUND(D63,2)*ROUND(E63,3),2)</f>
        <v>0</v>
      </c>
    </row>
    <row r="64" spans="1:6" s="2" customFormat="1" x14ac:dyDescent="0.25">
      <c r="A64" s="16"/>
      <c r="B64" s="16"/>
      <c r="C64" s="17" t="s">
        <v>9</v>
      </c>
      <c r="D64" s="18"/>
      <c r="E64" s="18"/>
      <c r="F64" s="18">
        <f>SUM(F61:F63)</f>
        <v>0</v>
      </c>
    </row>
    <row r="65" spans="1:6" s="2" customFormat="1" x14ac:dyDescent="0.25">
      <c r="D65" s="5"/>
      <c r="E65" s="5"/>
      <c r="F65" s="5"/>
    </row>
    <row r="66" spans="1:6" s="2" customFormat="1" ht="23.25" x14ac:dyDescent="0.25">
      <c r="A66" s="9" t="s">
        <v>4</v>
      </c>
      <c r="B66" s="10" t="s">
        <v>98</v>
      </c>
      <c r="C66" s="9" t="s">
        <v>99</v>
      </c>
      <c r="D66" s="12"/>
      <c r="E66" s="12"/>
      <c r="F66" s="12"/>
    </row>
    <row r="67" spans="1:6" s="2" customFormat="1" x14ac:dyDescent="0.25">
      <c r="A67" s="20" t="s">
        <v>137</v>
      </c>
      <c r="B67" s="20" t="s">
        <v>138</v>
      </c>
      <c r="C67" s="20" t="s">
        <v>134</v>
      </c>
      <c r="D67" s="21" t="s">
        <v>0</v>
      </c>
      <c r="E67" s="21" t="s">
        <v>1</v>
      </c>
      <c r="F67" s="21" t="s">
        <v>2</v>
      </c>
    </row>
    <row r="68" spans="1:6" s="2" customFormat="1" ht="180.75" x14ac:dyDescent="0.25">
      <c r="A68" s="3" t="s">
        <v>100</v>
      </c>
      <c r="B68" s="3" t="s">
        <v>7</v>
      </c>
      <c r="C68" s="1" t="s">
        <v>101</v>
      </c>
      <c r="D68" s="6">
        <v>0</v>
      </c>
      <c r="E68" s="19">
        <v>1</v>
      </c>
      <c r="F68" s="4">
        <f>ROUND(ROUND(D68,2)*ROUND(E68,3),2)</f>
        <v>0</v>
      </c>
    </row>
    <row r="69" spans="1:6" s="2" customFormat="1" x14ac:dyDescent="0.25">
      <c r="A69" s="16"/>
      <c r="B69" s="16"/>
      <c r="C69" s="17" t="s">
        <v>9</v>
      </c>
      <c r="D69" s="18"/>
      <c r="E69" s="18"/>
      <c r="F69" s="18">
        <f>SUM(F68:F68)</f>
        <v>0</v>
      </c>
    </row>
    <row r="70" spans="1:6" s="2" customFormat="1" x14ac:dyDescent="0.25">
      <c r="D70" s="5"/>
      <c r="E70" s="5"/>
      <c r="F70" s="5"/>
    </row>
    <row r="71" spans="1:6" s="2" customFormat="1" ht="23.25" x14ac:dyDescent="0.25">
      <c r="A71" s="9" t="s">
        <v>4</v>
      </c>
      <c r="B71" s="10" t="s">
        <v>102</v>
      </c>
      <c r="C71" s="9" t="s">
        <v>103</v>
      </c>
      <c r="D71" s="12"/>
      <c r="E71" s="12"/>
      <c r="F71" s="12"/>
    </row>
    <row r="72" spans="1:6" s="2" customFormat="1" x14ac:dyDescent="0.25">
      <c r="A72" s="20" t="s">
        <v>137</v>
      </c>
      <c r="B72" s="20" t="s">
        <v>138</v>
      </c>
      <c r="C72" s="20" t="s">
        <v>134</v>
      </c>
      <c r="D72" s="21" t="s">
        <v>0</v>
      </c>
      <c r="E72" s="21" t="s">
        <v>1</v>
      </c>
      <c r="F72" s="21" t="s">
        <v>2</v>
      </c>
    </row>
    <row r="73" spans="1:6" s="2" customFormat="1" ht="169.5" x14ac:dyDescent="0.25">
      <c r="A73" s="3" t="s">
        <v>104</v>
      </c>
      <c r="B73" s="3" t="s">
        <v>7</v>
      </c>
      <c r="C73" s="1" t="s">
        <v>105</v>
      </c>
      <c r="D73" s="6">
        <v>0</v>
      </c>
      <c r="E73" s="19">
        <v>2</v>
      </c>
      <c r="F73" s="4">
        <f>ROUND(ROUND(D73,2)*ROUND(E73,3),2)</f>
        <v>0</v>
      </c>
    </row>
    <row r="74" spans="1:6" s="2" customFormat="1" x14ac:dyDescent="0.25">
      <c r="A74" s="13"/>
      <c r="B74" s="13"/>
      <c r="C74" s="14" t="s">
        <v>9</v>
      </c>
      <c r="D74" s="15"/>
      <c r="E74" s="15"/>
      <c r="F74" s="15">
        <f>SUM(F73:F73)</f>
        <v>0</v>
      </c>
    </row>
    <row r="75" spans="1:6" s="2" customFormat="1" x14ac:dyDescent="0.25">
      <c r="D75" s="5"/>
      <c r="E75" s="5"/>
      <c r="F75" s="5"/>
    </row>
    <row r="76" spans="1:6" s="2" customFormat="1" ht="23.25" x14ac:dyDescent="0.25">
      <c r="A76" s="9" t="s">
        <v>4</v>
      </c>
      <c r="B76" s="10" t="s">
        <v>106</v>
      </c>
      <c r="C76" s="9" t="s">
        <v>107</v>
      </c>
      <c r="D76" s="12"/>
      <c r="E76" s="12"/>
      <c r="F76" s="12"/>
    </row>
    <row r="77" spans="1:6" s="2" customFormat="1" x14ac:dyDescent="0.25">
      <c r="A77" s="20" t="s">
        <v>137</v>
      </c>
      <c r="B77" s="20" t="s">
        <v>138</v>
      </c>
      <c r="C77" s="20" t="s">
        <v>134</v>
      </c>
      <c r="D77" s="21" t="s">
        <v>0</v>
      </c>
      <c r="E77" s="21" t="s">
        <v>1</v>
      </c>
      <c r="F77" s="21" t="s">
        <v>2</v>
      </c>
    </row>
    <row r="78" spans="1:6" s="2" customFormat="1" ht="79.5" x14ac:dyDescent="0.25">
      <c r="A78" s="3" t="s">
        <v>108</v>
      </c>
      <c r="B78" s="3" t="s">
        <v>56</v>
      </c>
      <c r="C78" s="1" t="s">
        <v>109</v>
      </c>
      <c r="D78" s="6">
        <v>0</v>
      </c>
      <c r="E78" s="19">
        <v>1</v>
      </c>
      <c r="F78" s="4">
        <f>ROUND(ROUND(D78,2)*ROUND(E78,3),2)</f>
        <v>0</v>
      </c>
    </row>
    <row r="79" spans="1:6" s="2" customFormat="1" x14ac:dyDescent="0.25">
      <c r="A79" s="16"/>
      <c r="B79" s="16"/>
      <c r="C79" s="17" t="s">
        <v>9</v>
      </c>
      <c r="D79" s="18"/>
      <c r="E79" s="18"/>
      <c r="F79" s="18">
        <f>SUM(F78:F78)</f>
        <v>0</v>
      </c>
    </row>
    <row r="80" spans="1:6" s="2" customFormat="1" x14ac:dyDescent="0.25">
      <c r="D80" s="5"/>
      <c r="E80" s="5"/>
      <c r="F80" s="5"/>
    </row>
    <row r="81" spans="1:6" s="2" customFormat="1" ht="23.25" x14ac:dyDescent="0.25">
      <c r="A81" s="9" t="s">
        <v>4</v>
      </c>
      <c r="B81" s="10" t="s">
        <v>110</v>
      </c>
      <c r="C81" s="9" t="s">
        <v>111</v>
      </c>
      <c r="D81" s="12"/>
      <c r="E81" s="12"/>
      <c r="F81" s="12"/>
    </row>
    <row r="82" spans="1:6" s="2" customFormat="1" x14ac:dyDescent="0.25">
      <c r="A82" s="20" t="s">
        <v>137</v>
      </c>
      <c r="B82" s="20" t="s">
        <v>138</v>
      </c>
      <c r="C82" s="20" t="s">
        <v>134</v>
      </c>
      <c r="D82" s="21" t="s">
        <v>0</v>
      </c>
      <c r="E82" s="21" t="s">
        <v>1</v>
      </c>
      <c r="F82" s="21" t="s">
        <v>2</v>
      </c>
    </row>
    <row r="83" spans="1:6" s="2" customFormat="1" ht="68.25" x14ac:dyDescent="0.25">
      <c r="A83" s="3" t="s">
        <v>112</v>
      </c>
      <c r="B83" s="3" t="s">
        <v>56</v>
      </c>
      <c r="C83" s="1" t="s">
        <v>113</v>
      </c>
      <c r="D83" s="6">
        <v>0</v>
      </c>
      <c r="E83" s="19">
        <v>1</v>
      </c>
      <c r="F83" s="4">
        <f>ROUND(ROUND(D83,2)*ROUND(E83,3),2)</f>
        <v>0</v>
      </c>
    </row>
    <row r="84" spans="1:6" s="2" customFormat="1" x14ac:dyDescent="0.25">
      <c r="A84" s="16"/>
      <c r="B84" s="16"/>
      <c r="C84" s="17" t="s">
        <v>9</v>
      </c>
      <c r="D84" s="18"/>
      <c r="E84" s="18"/>
      <c r="F84" s="18">
        <f>SUM(F83:F83)</f>
        <v>0</v>
      </c>
    </row>
    <row r="85" spans="1:6" s="2" customFormat="1" x14ac:dyDescent="0.25">
      <c r="D85" s="5"/>
      <c r="E85" s="5"/>
      <c r="F85" s="5"/>
    </row>
    <row r="86" spans="1:6" s="2" customFormat="1" ht="23.25" x14ac:dyDescent="0.25">
      <c r="A86" s="9" t="s">
        <v>4</v>
      </c>
      <c r="B86" s="10" t="s">
        <v>114</v>
      </c>
      <c r="C86" s="9" t="s">
        <v>115</v>
      </c>
      <c r="D86" s="12"/>
      <c r="E86" s="12"/>
      <c r="F86" s="12"/>
    </row>
    <row r="87" spans="1:6" s="2" customFormat="1" x14ac:dyDescent="0.25">
      <c r="A87" s="20" t="s">
        <v>137</v>
      </c>
      <c r="B87" s="20" t="s">
        <v>138</v>
      </c>
      <c r="C87" s="20" t="s">
        <v>134</v>
      </c>
      <c r="D87" s="21" t="s">
        <v>0</v>
      </c>
      <c r="E87" s="21" t="s">
        <v>1</v>
      </c>
      <c r="F87" s="21" t="s">
        <v>2</v>
      </c>
    </row>
    <row r="88" spans="1:6" s="2" customFormat="1" ht="23.25" x14ac:dyDescent="0.25">
      <c r="A88" s="3" t="s">
        <v>116</v>
      </c>
      <c r="B88" s="3" t="s">
        <v>56</v>
      </c>
      <c r="C88" s="1" t="s">
        <v>117</v>
      </c>
      <c r="D88" s="6">
        <v>0</v>
      </c>
      <c r="E88" s="19">
        <v>1</v>
      </c>
      <c r="F88" s="4">
        <f>ROUND(ROUND(D88,2)*ROUND(E88,3),2)</f>
        <v>0</v>
      </c>
    </row>
    <row r="89" spans="1:6" s="2" customFormat="1" ht="23.25" x14ac:dyDescent="0.25">
      <c r="A89" s="3" t="s">
        <v>118</v>
      </c>
      <c r="B89" s="3" t="s">
        <v>56</v>
      </c>
      <c r="C89" s="1" t="s">
        <v>119</v>
      </c>
      <c r="D89" s="6">
        <v>0</v>
      </c>
      <c r="E89" s="19">
        <v>2</v>
      </c>
      <c r="F89" s="4">
        <f>ROUND(ROUND(D89,2)*ROUND(E89,3),2)</f>
        <v>0</v>
      </c>
    </row>
    <row r="90" spans="1:6" s="2" customFormat="1" ht="23.25" x14ac:dyDescent="0.25">
      <c r="A90" s="3" t="s">
        <v>120</v>
      </c>
      <c r="B90" s="3" t="s">
        <v>56</v>
      </c>
      <c r="C90" s="1" t="s">
        <v>121</v>
      </c>
      <c r="D90" s="6">
        <v>0</v>
      </c>
      <c r="E90" s="19">
        <v>1900</v>
      </c>
      <c r="F90" s="4">
        <f>ROUND(ROUND(D90,2)*ROUND(E90,3),2)</f>
        <v>0</v>
      </c>
    </row>
    <row r="91" spans="1:6" s="2" customFormat="1" ht="23.25" x14ac:dyDescent="0.25">
      <c r="A91" s="3" t="s">
        <v>122</v>
      </c>
      <c r="B91" s="3" t="s">
        <v>56</v>
      </c>
      <c r="C91" s="1" t="s">
        <v>123</v>
      </c>
      <c r="D91" s="6">
        <v>0</v>
      </c>
      <c r="E91" s="19">
        <v>1</v>
      </c>
      <c r="F91" s="4">
        <f>ROUND(ROUND(D91,2)*ROUND(E91,3),2)</f>
        <v>0</v>
      </c>
    </row>
    <row r="92" spans="1:6" s="2" customFormat="1" x14ac:dyDescent="0.25">
      <c r="A92" s="16"/>
      <c r="B92" s="16"/>
      <c r="C92" s="17" t="s">
        <v>9</v>
      </c>
      <c r="D92" s="18"/>
      <c r="E92" s="18"/>
      <c r="F92" s="18">
        <f>SUM(F88:F91)</f>
        <v>0</v>
      </c>
    </row>
    <row r="93" spans="1:6" s="2" customFormat="1" x14ac:dyDescent="0.25">
      <c r="D93" s="5"/>
      <c r="E93" s="5"/>
      <c r="F93" s="5"/>
    </row>
    <row r="94" spans="1:6" s="2" customFormat="1" ht="23.25" x14ac:dyDescent="0.25">
      <c r="A94" s="9" t="s">
        <v>4</v>
      </c>
      <c r="B94" s="10" t="s">
        <v>124</v>
      </c>
      <c r="C94" s="9" t="s">
        <v>125</v>
      </c>
      <c r="D94" s="12"/>
      <c r="E94" s="12"/>
      <c r="F94" s="12"/>
    </row>
    <row r="95" spans="1:6" s="2" customFormat="1" x14ac:dyDescent="0.25">
      <c r="A95" s="20" t="s">
        <v>137</v>
      </c>
      <c r="B95" s="20" t="s">
        <v>138</v>
      </c>
      <c r="C95" s="20" t="s">
        <v>134</v>
      </c>
      <c r="D95" s="21" t="s">
        <v>0</v>
      </c>
      <c r="E95" s="21" t="s">
        <v>1</v>
      </c>
      <c r="F95" s="21" t="s">
        <v>2</v>
      </c>
    </row>
    <row r="96" spans="1:6" s="2" customFormat="1" ht="23.25" x14ac:dyDescent="0.25">
      <c r="A96" s="3" t="s">
        <v>126</v>
      </c>
      <c r="B96" s="3" t="s">
        <v>56</v>
      </c>
      <c r="C96" s="1" t="s">
        <v>125</v>
      </c>
      <c r="D96" s="6">
        <v>0</v>
      </c>
      <c r="E96" s="19">
        <v>1</v>
      </c>
      <c r="F96" s="4">
        <f>ROUND(ROUND(D96,2)*ROUND(E96,3),2)</f>
        <v>0</v>
      </c>
    </row>
    <row r="97" spans="1:6" s="2" customFormat="1" x14ac:dyDescent="0.25">
      <c r="A97" s="16"/>
      <c r="B97" s="16"/>
      <c r="C97" s="17" t="s">
        <v>9</v>
      </c>
      <c r="D97" s="18"/>
      <c r="E97" s="18"/>
      <c r="F97" s="18">
        <f>SUM(F96:F96)</f>
        <v>0</v>
      </c>
    </row>
    <row r="98" spans="1:6" s="2" customFormat="1" x14ac:dyDescent="0.25">
      <c r="D98" s="5"/>
      <c r="E98" s="5"/>
      <c r="F98" s="5"/>
    </row>
    <row r="99" spans="1:6" s="2" customFormat="1" ht="23.25" x14ac:dyDescent="0.25">
      <c r="A99" s="9" t="s">
        <v>4</v>
      </c>
      <c r="B99" s="10" t="s">
        <v>127</v>
      </c>
      <c r="C99" s="9" t="s">
        <v>128</v>
      </c>
      <c r="D99" s="12"/>
      <c r="E99" s="12"/>
      <c r="F99" s="12"/>
    </row>
    <row r="100" spans="1:6" s="2" customFormat="1" x14ac:dyDescent="0.25">
      <c r="A100" s="20" t="s">
        <v>137</v>
      </c>
      <c r="B100" s="20" t="s">
        <v>138</v>
      </c>
      <c r="C100" s="20" t="s">
        <v>134</v>
      </c>
      <c r="D100" s="21" t="s">
        <v>0</v>
      </c>
      <c r="E100" s="21" t="s">
        <v>1</v>
      </c>
      <c r="F100" s="21" t="s">
        <v>2</v>
      </c>
    </row>
    <row r="101" spans="1:6" s="2" customFormat="1" ht="23.25" x14ac:dyDescent="0.25">
      <c r="A101" s="3" t="s">
        <v>129</v>
      </c>
      <c r="B101" s="3" t="s">
        <v>56</v>
      </c>
      <c r="C101" s="1" t="s">
        <v>130</v>
      </c>
      <c r="D101" s="6">
        <v>0</v>
      </c>
      <c r="E101" s="19">
        <v>1</v>
      </c>
      <c r="F101" s="4">
        <f>ROUND(ROUND(D101,2)*ROUND(E101,3),2)</f>
        <v>0</v>
      </c>
    </row>
    <row r="102" spans="1:6" s="2" customFormat="1" x14ac:dyDescent="0.25">
      <c r="A102" s="16"/>
      <c r="B102" s="16"/>
      <c r="C102" s="17" t="s">
        <v>9</v>
      </c>
      <c r="D102" s="18"/>
      <c r="E102" s="18"/>
      <c r="F102" s="18">
        <f>SUM(F101:F101)</f>
        <v>0</v>
      </c>
    </row>
    <row r="103" spans="1:6" s="2" customFormat="1" x14ac:dyDescent="0.25">
      <c r="D103" s="5"/>
      <c r="E103" s="5"/>
      <c r="F103" s="5"/>
    </row>
    <row r="104" spans="1:6" s="2" customFormat="1" ht="23.25" x14ac:dyDescent="0.25">
      <c r="A104" s="9" t="s">
        <v>4</v>
      </c>
      <c r="B104" s="10" t="s">
        <v>131</v>
      </c>
      <c r="C104" s="9" t="s">
        <v>132</v>
      </c>
      <c r="D104" s="12"/>
      <c r="E104" s="12"/>
      <c r="F104" s="12"/>
    </row>
    <row r="105" spans="1:6" s="2" customFormat="1" x14ac:dyDescent="0.25">
      <c r="A105" s="20" t="s">
        <v>137</v>
      </c>
      <c r="B105" s="20" t="s">
        <v>138</v>
      </c>
      <c r="C105" s="20" t="s">
        <v>134</v>
      </c>
      <c r="D105" s="21" t="s">
        <v>0</v>
      </c>
      <c r="E105" s="21" t="s">
        <v>1</v>
      </c>
      <c r="F105" s="21" t="s">
        <v>2</v>
      </c>
    </row>
    <row r="106" spans="1:6" s="2" customFormat="1" ht="23.25" x14ac:dyDescent="0.25">
      <c r="A106" s="3" t="s">
        <v>133</v>
      </c>
      <c r="B106" s="3" t="s">
        <v>142</v>
      </c>
      <c r="C106" s="1" t="s">
        <v>136</v>
      </c>
      <c r="D106" s="6">
        <v>96455.07</v>
      </c>
      <c r="E106" s="19">
        <v>1</v>
      </c>
      <c r="F106" s="4">
        <f>ROUND(ROUND(D106,2)*ROUND(E106,3),2)</f>
        <v>96455.07</v>
      </c>
    </row>
    <row r="107" spans="1:6" s="2" customFormat="1" x14ac:dyDescent="0.25">
      <c r="A107" s="16"/>
      <c r="B107" s="16"/>
      <c r="C107" s="17" t="s">
        <v>9</v>
      </c>
      <c r="D107" s="18"/>
      <c r="E107" s="18"/>
      <c r="F107" s="18">
        <f>SUM(F106:F106)</f>
        <v>96455.07</v>
      </c>
    </row>
    <row r="108" spans="1:6" s="2" customFormat="1" ht="4.7" customHeight="1" x14ac:dyDescent="0.25">
      <c r="D108" s="5"/>
      <c r="E108" s="5"/>
      <c r="F108" s="5"/>
    </row>
    <row r="109" spans="1:6" s="2" customFormat="1" x14ac:dyDescent="0.25">
      <c r="A109" s="25"/>
      <c r="B109" s="25"/>
      <c r="C109" s="26" t="s">
        <v>139</v>
      </c>
      <c r="D109" s="27"/>
      <c r="E109" s="27"/>
      <c r="F109" s="28">
        <f>SUM(F2:F108)/2</f>
        <v>96455.07</v>
      </c>
    </row>
    <row r="110" spans="1:6" ht="4.3499999999999996" customHeight="1" x14ac:dyDescent="0.25">
      <c r="A110" s="29"/>
      <c r="B110" s="29"/>
      <c r="C110" s="29"/>
      <c r="D110" s="29"/>
      <c r="E110" s="29"/>
      <c r="F110" s="29"/>
    </row>
    <row r="111" spans="1:6" x14ac:dyDescent="0.25">
      <c r="A111" s="30"/>
      <c r="B111" s="30"/>
      <c r="C111" s="31" t="s">
        <v>141</v>
      </c>
      <c r="D111" s="30"/>
      <c r="E111" s="30"/>
      <c r="F111" s="32">
        <f>F109*1.23</f>
        <v>118639.73610000001</v>
      </c>
    </row>
    <row r="112" spans="1:6" ht="4.7" customHeight="1" x14ac:dyDescent="0.25"/>
    <row r="113" spans="1:6" ht="15.75" x14ac:dyDescent="0.25">
      <c r="A113" s="22"/>
      <c r="B113" s="22"/>
      <c r="C113" s="23" t="s">
        <v>140</v>
      </c>
      <c r="D113" s="22"/>
      <c r="E113" s="22"/>
      <c r="F113" s="24">
        <f>F111+F109</f>
        <v>215094.80610000002</v>
      </c>
    </row>
  </sheetData>
  <pageMargins left="0.75" right="0.75" top="0.75" bottom="0.5" header="0.5" footer="0.75"/>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80A0D55CE2DB4EBD872BDD0B733C47" ma:contentTypeVersion="17" ma:contentTypeDescription="Crear nuevo documento." ma:contentTypeScope="" ma:versionID="9637309767e51a3796e098a6140abeb7">
  <xsd:schema xmlns:xsd="http://www.w3.org/2001/XMLSchema" xmlns:xs="http://www.w3.org/2001/XMLSchema" xmlns:p="http://schemas.microsoft.com/office/2006/metadata/properties" xmlns:ns2="74d71438-6911-4910-9942-66aea097cd67" xmlns:ns3="3ecf1f3c-7095-4170-956c-9bb078c8fd0e" targetNamespace="http://schemas.microsoft.com/office/2006/metadata/properties" ma:root="true" ma:fieldsID="b6581ce5544b092c4c0878a090e02e97" ns2:_="" ns3:_="">
    <xsd:import namespace="74d71438-6911-4910-9942-66aea097cd67"/>
    <xsd:import namespace="3ecf1f3c-7095-4170-956c-9bb078c8fd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d71438-6911-4910-9942-66aea097cd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d75205c-aeec-4ffd-b8da-7772a674f89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cf1f3c-7095-4170-956c-9bb078c8fd0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69e2c3b3-7236-4822-824f-366ac4e83cec}" ma:internalName="TaxCatchAll" ma:showField="CatchAllData" ma:web="3ecf1f3c-7095-4170-956c-9bb078c8fd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7C2A17-F38B-44FA-8F46-D795FE74A0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d71438-6911-4910-9942-66aea097cd67"/>
    <ds:schemaRef ds:uri="3ecf1f3c-7095-4170-956c-9bb078c8fd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70394E-DA38-41D5-A5B7-52293DF522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2321004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Eva Gázquez</cp:lastModifiedBy>
  <dcterms:created xsi:type="dcterms:W3CDTF">2023-08-03T11:06:33Z</dcterms:created>
  <dcterms:modified xsi:type="dcterms:W3CDTF">2023-08-04T09:53:15Z</dcterms:modified>
</cp:coreProperties>
</file>