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autoCompressPictures="0"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07 Mantenimiento Protecciones Perimetrales/PLIEGOS/"/>
    </mc:Choice>
  </mc:AlternateContent>
  <xr:revisionPtr revIDLastSave="61" documentId="8_{124DD721-CD44-4B20-9328-834227EE9B58}" xr6:coauthVersionLast="47" xr6:coauthVersionMax="47" xr10:uidLastSave="{751CB29A-04BF-4943-95DC-619474518D92}"/>
  <bookViews>
    <workbookView xWindow="32811" yWindow="-103" windowWidth="33120" windowHeight="18000" xr2:uid="{00000000-000D-0000-FFFF-FFFF00000000}"/>
  </bookViews>
  <sheets>
    <sheet name="MEDICIONES" sheetId="19" r:id="rId1"/>
  </sheets>
  <definedNames>
    <definedName name="OLE_LINK1" localSheetId="0">MEDICIONES!$A$4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3" i="19" l="1"/>
  <c r="H102" i="19"/>
  <c r="H101" i="19"/>
  <c r="C97" i="19"/>
  <c r="H96" i="19"/>
  <c r="H95" i="19"/>
  <c r="H94" i="19"/>
  <c r="H93" i="19"/>
  <c r="H92" i="19"/>
  <c r="C88" i="19"/>
  <c r="H87" i="19"/>
  <c r="H86" i="19"/>
  <c r="C82" i="19"/>
  <c r="H81" i="19"/>
  <c r="H80" i="19"/>
  <c r="H79" i="19"/>
  <c r="H78" i="19"/>
  <c r="H82" i="19" l="1"/>
  <c r="H103" i="19"/>
  <c r="H88" i="19"/>
  <c r="H97" i="19"/>
  <c r="H105" i="19"/>
  <c r="C70" i="19" l="1"/>
  <c r="H69" i="19"/>
  <c r="H68" i="19"/>
  <c r="H67" i="19"/>
  <c r="H66" i="19"/>
  <c r="C62" i="19"/>
  <c r="H61" i="19"/>
  <c r="H60" i="19"/>
  <c r="H59" i="19"/>
  <c r="H58" i="19"/>
  <c r="H57" i="19"/>
  <c r="H56" i="19"/>
  <c r="H55" i="19"/>
  <c r="H54" i="19"/>
  <c r="H53" i="19"/>
  <c r="C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C12" i="19"/>
  <c r="H11" i="19"/>
  <c r="H12" i="19" s="1"/>
  <c r="C7" i="19"/>
  <c r="H6" i="19"/>
  <c r="H7" i="19" s="1"/>
  <c r="H70" i="19" l="1"/>
  <c r="H62" i="19"/>
  <c r="H49" i="19"/>
  <c r="H14" i="19"/>
  <c r="H72" i="19" l="1"/>
</calcChain>
</file>

<file path=xl/sharedStrings.xml><?xml version="1.0" encoding="utf-8"?>
<sst xmlns="http://schemas.openxmlformats.org/spreadsheetml/2006/main" count="235" uniqueCount="111">
  <si>
    <t>NUM.</t>
  </si>
  <si>
    <t>UM</t>
  </si>
  <si>
    <t>DESCRIPCION</t>
  </si>
  <si>
    <t>TOTAL</t>
  </si>
  <si>
    <t>MEDICION</t>
  </si>
  <si>
    <t>PRECIO</t>
  </si>
  <si>
    <t>IMPORTE</t>
  </si>
  <si>
    <t>m</t>
  </si>
  <si>
    <t>u</t>
  </si>
  <si>
    <t>Mástiles decalado ajustable (EN 795 clase E)</t>
  </si>
  <si>
    <t>Retráctiles anti caídas” de 9m “SEALED BLOK (EN 360)</t>
  </si>
  <si>
    <t>Bases empotradas (EN 795 clase A1)</t>
  </si>
  <si>
    <t>Brazo pescante (EN 795 clase B)</t>
  </si>
  <si>
    <t>Sustitución  botonera linea de vida SÖLL</t>
  </si>
  <si>
    <t>Reparación / sustitución linea de vida papillon</t>
  </si>
  <si>
    <t>A.7.1.2</t>
  </si>
  <si>
    <t>Kit usuario</t>
  </si>
  <si>
    <t xml:space="preserve">DESCRIPCION </t>
  </si>
  <si>
    <t xml:space="preserve">A.2.2 </t>
  </si>
  <si>
    <r>
      <t xml:space="preserve">DESCRIPCION </t>
    </r>
    <r>
      <rPr>
        <i/>
        <sz val="8"/>
        <color indexed="8"/>
        <rFont val="Calibri"/>
        <family val="2"/>
        <scheme val="minor"/>
      </rPr>
      <t>(ver ANEJO 1 PPT: Planos )</t>
    </r>
  </si>
  <si>
    <t>MEDICIONES</t>
  </si>
  <si>
    <t>A.23.1 Estany Messeguera (oficinas-nave) (9.75m)</t>
  </si>
  <si>
    <t xml:space="preserve">u </t>
  </si>
  <si>
    <t>A.23.1 Estany Messeguera (oficinas-nave) (9,75m)</t>
  </si>
  <si>
    <t xml:space="preserve">A.4.1 </t>
  </si>
  <si>
    <t xml:space="preserve">A.4.2 </t>
  </si>
  <si>
    <t xml:space="preserve">A.5.1 </t>
  </si>
  <si>
    <t xml:space="preserve">A.5.2 </t>
  </si>
  <si>
    <t>Línea vida rail de 6m fabricante SÖLL (EN 795 clase D)</t>
  </si>
  <si>
    <t>Bloque retráctil marca IKAR, modelo HWPB 3,5m de cinta (Ed.Service Center)</t>
  </si>
  <si>
    <t>Línea vida flexible modelo papillon, 34m Instalado a estructura de acero existente de la antena de telecomunicaciones ubicada en ZAL PORT (BCN) Fabricante: GAMESYSTEM</t>
  </si>
  <si>
    <t>Línea de vida Technelec™ con Línea de Vida Modelo VSTL integrada de carril de aluminio continuo en recta de 3500mm de altura respectivamente. Peldaños de acero inoxidable y anclada a fachada con soportes de acero y con salida de extensión de 90º.</t>
  </si>
  <si>
    <t>Carros anticaídas modelo VST de marca TECHNELEC</t>
  </si>
  <si>
    <t>Carro anticaídas nave FedEx (Fallprotrec)</t>
  </si>
  <si>
    <t>Carro anti caídas modelo CABLOC (torre comunicaciones ZB)</t>
  </si>
  <si>
    <t>Punto de Anclaje para EPI, tipo Anilla en “D” de Latchways, fijado a estructura de hormigón (Edificio Service Center)</t>
  </si>
  <si>
    <t>Suministro e instalación BARANDILLA NAVE</t>
  </si>
  <si>
    <t>Suministro e instalación BARANDILLA OFICINAS</t>
  </si>
  <si>
    <t>Suministro e instalación ESQUINA NAVE</t>
  </si>
  <si>
    <t>Suministro e instalación ESQUINA OFICINAS</t>
  </si>
  <si>
    <t xml:space="preserve">Suministro e instalación escalera de aluminio s/EN14122-4:
-Ensamblaje mediante piezas modulares de 3.5m
-Anchura 450mm
-Distancia entre peldaños 280mm
-Montante vertical de 60x24mm
-Anclajes a fachada estándar 272mm
-Peldaño con superficie antideslizante de 30x30mm
-Aros quitamiedos
-Extensión superior de 1m por encima del nivel de cubierta con pasamanos y ancho min 750mm
-Salida lateral con pasarela ancha de 770mm
-Homologación según Normativa Europea 14122-4 
</t>
  </si>
  <si>
    <t>Suministro e instalación puerta cierre acceso a cubierta
-Chapa de condenación de acceso</t>
  </si>
  <si>
    <t>Suministro e instalación desembarco</t>
  </si>
  <si>
    <t>Suministro e instalación quita miedo</t>
  </si>
  <si>
    <t>Suministro e instalación de protección peatonal (1ml), tipo A-SAFE o similar, de tres railes de material plástico que absorba y recupere impactos soportado sobre estructura anticorrosiva.  Railes horizontales de diámetro exterior Ø 100 mm con núcleo interior reforzado. Garantia impacto de 5.800 Julios. Incluyendo transporte, colocación, gestión y tasas de residuos generados, así como cualquier otro coste adicional asociado.</t>
  </si>
  <si>
    <t>Suministro e instalación de protección peatonal (1 unidad), tipo A-SAFE o similar,  Poste (1unidad) Ø 130 mm fijado a la isleta y que garantice una altura mínima de 1.30mm sobre la superficie de rodadura. Longitud total por definir en función del estándar existentes que garantice un impacto de 5.800 Julios. Incluyendo transporte, colocación, gestión y tasas de residuos generados, así como cualquier otro coste adicional asociado.</t>
  </si>
  <si>
    <t>632</t>
  </si>
  <si>
    <t xml:space="preserve">A.1.2 </t>
  </si>
  <si>
    <t>657</t>
  </si>
  <si>
    <t>573</t>
  </si>
  <si>
    <t>720</t>
  </si>
  <si>
    <t>737</t>
  </si>
  <si>
    <t>142</t>
  </si>
  <si>
    <t xml:space="preserve">A.8.1 </t>
  </si>
  <si>
    <t>351</t>
  </si>
  <si>
    <t>709</t>
  </si>
  <si>
    <t xml:space="preserve">A.8.3.1 </t>
  </si>
  <si>
    <t xml:space="preserve">A.8.2.2 </t>
  </si>
  <si>
    <t xml:space="preserve">A.8.2.1 </t>
  </si>
  <si>
    <t>603</t>
  </si>
  <si>
    <t xml:space="preserve">A.8.3.2 </t>
  </si>
  <si>
    <t>371</t>
  </si>
  <si>
    <t xml:space="preserve">A.22.1 </t>
  </si>
  <si>
    <t xml:space="preserve">A.23.1 </t>
  </si>
  <si>
    <t xml:space="preserve">A.24.1 </t>
  </si>
  <si>
    <t xml:space="preserve">A.24.2 </t>
  </si>
  <si>
    <t xml:space="preserve">A.25.1 </t>
  </si>
  <si>
    <t xml:space="preserve">A.25.2 </t>
  </si>
  <si>
    <t xml:space="preserve">A.30 </t>
  </si>
  <si>
    <t xml:space="preserve">A.32.1 </t>
  </si>
  <si>
    <t xml:space="preserve">A.32.2 </t>
  </si>
  <si>
    <t xml:space="preserve">A.34.1 </t>
  </si>
  <si>
    <t xml:space="preserve">A.34.2 </t>
  </si>
  <si>
    <t xml:space="preserve">A.35.2 </t>
  </si>
  <si>
    <t xml:space="preserve">A.36.1 </t>
  </si>
  <si>
    <t xml:space="preserve">BZ.A.1.1 </t>
  </si>
  <si>
    <t xml:space="preserve">BZ.A.1 </t>
  </si>
  <si>
    <t xml:space="preserve">SERVICE CENTER </t>
  </si>
  <si>
    <t>año</t>
  </si>
  <si>
    <t>PRECIO/año</t>
  </si>
  <si>
    <t>MEDICION   (años)</t>
  </si>
  <si>
    <t>Kits anticaídas</t>
  </si>
  <si>
    <t>Sistema Rescate</t>
  </si>
  <si>
    <t>(unidades)</t>
  </si>
  <si>
    <t>Protecciones peatonales</t>
  </si>
  <si>
    <t>x</t>
  </si>
  <si>
    <t>Suministro e instalación rail modelo Technelec™ con Línea de Vida Modelo VSTL (EN353-1) integrada de carril de aluminio continuo en recta de 3,5m de altura respectivamente. Instalación mediante soportes en el centro de peldaños de escalera
Debe incluir sistema completo de guía, piezas de unión intermedias, punto de entrada y punto de salida con autobloqueo y protección de puerta correcta de carro. La línea de vida deberá tener una extensión superior para que el operario se encuentre en posición de seguridad antes de desengancharse del sistema.</t>
  </si>
  <si>
    <t>Revisión acceso a cubierta (metros)</t>
  </si>
  <si>
    <t>Protecc. Perimetral (metros)</t>
  </si>
  <si>
    <t>CAPITULO A.1</t>
  </si>
  <si>
    <t>CAPITULO A.2</t>
  </si>
  <si>
    <t>CAPITULO B.1</t>
  </si>
  <si>
    <t>CAPITULO B.2</t>
  </si>
  <si>
    <t>CAPITULO B.3</t>
  </si>
  <si>
    <t>CAPITULO B    MANTENIMIENTO PREVENTIVO</t>
  </si>
  <si>
    <t>CAPITULO C    MANTENIMIENTO CORRECTIVO</t>
  </si>
  <si>
    <t>CAPITULO C.1</t>
  </si>
  <si>
    <t>CAPITULO C.2</t>
  </si>
  <si>
    <t>CAPITULO C.3</t>
  </si>
  <si>
    <t>CAPITULO C.4</t>
  </si>
  <si>
    <t>Mantenimiento unitario</t>
  </si>
  <si>
    <t xml:space="preserve">Mantenimiento  Accesos a Trabajos en Altura  </t>
  </si>
  <si>
    <t>Mantenimiento Protecciones Peatonales</t>
  </si>
  <si>
    <t>Mantenimento Protecciones Perimetrales</t>
  </si>
  <si>
    <t>Accesos a cubierta</t>
  </si>
  <si>
    <t>Líneas de vida (TIpo Technelec mod VSTL, o compatible)</t>
  </si>
  <si>
    <t>Accesos a cubierta (Escalera s/especificaciones PPT)</t>
  </si>
  <si>
    <t>CAPITULO A    Suministro e instalación de la protección perimetral y accesos a cubierta en la nave A.23.1 de la ZAL Port (Prat)</t>
  </si>
  <si>
    <t>TOTAL CAPITULO A) Suministro e instalación de la protección perimetral y accesos a cubierta en la nave A.23.1 de la ZAL Port (Prat)</t>
  </si>
  <si>
    <t>TOTAL CAPITULO B )  MANTENIMIENTO PREVENTIVO</t>
  </si>
  <si>
    <t>TOTAL CAPITULO C) MANTENIMIENTO CORRECTIVO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</si>
</sst>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C0A]_-;\-* #,##0.00\ [$€-C0A]_-;_-* &quot;-&quot;??\ [$€-C0A]_-;_-@_-"/>
    <numFmt numFmtId="165" formatCode="#,##0_ ;\-#,##0\ "/>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color indexed="8"/>
      <name val="MS Sans Serif"/>
      <family val="2"/>
    </font>
    <font>
      <sz val="9"/>
      <color theme="1"/>
      <name val="Calibri"/>
      <family val="2"/>
      <scheme val="minor"/>
    </font>
    <font>
      <sz val="9"/>
      <color rgb="FFFFFFFF"/>
      <name val="Calibri"/>
      <family val="2"/>
      <scheme val="minor"/>
    </font>
    <font>
      <b/>
      <sz val="9"/>
      <color rgb="FFFFFFFF"/>
      <name val="Calibri"/>
      <family val="2"/>
      <scheme val="minor"/>
    </font>
    <font>
      <b/>
      <sz val="11"/>
      <color rgb="FFFFFFFF"/>
      <name val="Calibri"/>
      <family val="2"/>
      <scheme val="minor"/>
    </font>
    <font>
      <b/>
      <sz val="12"/>
      <color rgb="FFFFFFFF"/>
      <name val="Calibri"/>
      <family val="2"/>
      <scheme val="minor"/>
    </font>
    <font>
      <sz val="8"/>
      <color indexed="8"/>
      <name val="Calibri"/>
      <family val="2"/>
      <scheme val="minor"/>
    </font>
    <font>
      <i/>
      <sz val="8"/>
      <color indexed="8"/>
      <name val="Calibri"/>
      <family val="2"/>
      <scheme val="minor"/>
    </font>
    <font>
      <sz val="8"/>
      <color theme="1"/>
      <name val="Calibri"/>
      <family val="2"/>
      <scheme val="minor"/>
    </font>
    <font>
      <sz val="8"/>
      <name val="Calibri"/>
      <family val="2"/>
      <scheme val="minor"/>
    </font>
    <font>
      <sz val="8"/>
      <color theme="1"/>
      <name val="Calibri"/>
      <family val="2"/>
    </font>
    <font>
      <b/>
      <sz val="12"/>
      <color indexed="56"/>
      <name val="Arial Narrow"/>
      <family val="2"/>
    </font>
    <font>
      <sz val="9"/>
      <color rgb="FF000000"/>
      <name val="Calibri"/>
      <family val="2"/>
    </font>
    <font>
      <sz val="8"/>
      <color rgb="FF000000"/>
      <name val="Calibri"/>
      <family val="2"/>
    </font>
    <font>
      <sz val="9"/>
      <color rgb="FF000000"/>
      <name val="Calibri"/>
      <family val="2"/>
      <scheme val="minor"/>
    </font>
    <font>
      <b/>
      <sz val="8"/>
      <color theme="0"/>
      <name val="Calibri"/>
      <family val="2"/>
      <scheme val="minor"/>
    </font>
    <font>
      <sz val="9"/>
      <name val="Calibri"/>
      <family val="2"/>
      <scheme val="minor"/>
    </font>
    <font>
      <sz val="9"/>
      <color theme="0"/>
      <name val="Calibri"/>
      <family val="2"/>
      <scheme val="minor"/>
    </font>
  </fonts>
  <fills count="8">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s>
  <borders count="19">
    <border>
      <left/>
      <right/>
      <top/>
      <bottom/>
      <diagonal/>
    </border>
    <border>
      <left/>
      <right/>
      <top style="medium">
        <color auto="1"/>
      </top>
      <bottom style="medium">
        <color auto="1"/>
      </bottom>
      <diagonal/>
    </border>
    <border>
      <left/>
      <right/>
      <top/>
      <bottom style="medium">
        <color auto="1"/>
      </bottom>
      <diagonal/>
    </border>
    <border>
      <left/>
      <right/>
      <top style="thin">
        <color theme="0" tint="-0.249977111117893"/>
      </top>
      <bottom style="thin">
        <color theme="0" tint="-0.249977111117893"/>
      </bottom>
      <diagonal/>
    </border>
    <border>
      <left style="thin">
        <color theme="0" tint="-0.249977111117893"/>
      </left>
      <right/>
      <top style="medium">
        <color auto="1"/>
      </top>
      <bottom style="thin">
        <color theme="0" tint="-0.249977111117893"/>
      </bottom>
      <diagonal/>
    </border>
    <border>
      <left/>
      <right/>
      <top style="medium">
        <color auto="1"/>
      </top>
      <bottom style="thin">
        <color theme="0" tint="-0.249977111117893"/>
      </bottom>
      <diagonal/>
    </border>
    <border>
      <left/>
      <right style="thin">
        <color theme="0" tint="-0.24994659260841701"/>
      </right>
      <top style="medium">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
      <left/>
      <right/>
      <top style="medium">
        <color auto="1"/>
      </top>
      <bottom/>
      <diagonal/>
    </border>
    <border>
      <left/>
      <right style="thin">
        <color theme="0" tint="-0.24994659260841701"/>
      </right>
      <top style="medium">
        <color auto="1"/>
      </top>
      <bottom/>
      <diagonal/>
    </border>
    <border>
      <left/>
      <right/>
      <top style="thin">
        <color theme="0" tint="-0.24994659260841701"/>
      </top>
      <bottom style="thin">
        <color theme="0" tint="-0.24994659260841701"/>
      </bottom>
      <diagonal/>
    </border>
    <border>
      <left/>
      <right/>
      <top style="medium">
        <color indexed="64"/>
      </top>
      <bottom style="medium">
        <color rgb="FFBFBFBF"/>
      </bottom>
      <diagonal/>
    </border>
    <border>
      <left/>
      <right/>
      <top/>
      <bottom style="medium">
        <color rgb="FFBFBFBF"/>
      </bottom>
      <diagonal/>
    </border>
    <border>
      <left/>
      <right/>
      <top style="thin">
        <color theme="0" tint="-0.14996795556505021"/>
      </top>
      <bottom style="thin">
        <color theme="0" tint="-0.14996795556505021"/>
      </bottom>
      <diagonal/>
    </border>
  </borders>
  <cellStyleXfs count="15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0">
    <xf numFmtId="0" fontId="0" fillId="0" borderId="0" xfId="0"/>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4" fontId="4" fillId="0" borderId="0" xfId="0" applyNumberFormat="1" applyFont="1" applyAlignment="1">
      <alignment horizontal="center"/>
    </xf>
    <xf numFmtId="0" fontId="5" fillId="4" borderId="2" xfId="0" applyFont="1" applyFill="1" applyBorder="1" applyAlignment="1">
      <alignment vertical="center"/>
    </xf>
    <xf numFmtId="0" fontId="5" fillId="4" borderId="0" xfId="0" applyFont="1" applyFill="1" applyAlignment="1">
      <alignment horizontal="center" vertical="center" wrapText="1"/>
    </xf>
    <xf numFmtId="4" fontId="5" fillId="4" borderId="0" xfId="0" applyNumberFormat="1" applyFont="1" applyFill="1" applyAlignment="1">
      <alignment horizontal="center" vertical="center"/>
    </xf>
    <xf numFmtId="0" fontId="4" fillId="0" borderId="0" xfId="0" applyFont="1" applyAlignment="1">
      <alignment vertical="center" wrapText="1"/>
    </xf>
    <xf numFmtId="4" fontId="4" fillId="0" borderId="0" xfId="0" applyNumberFormat="1" applyFont="1" applyAlignment="1">
      <alignment horizontal="center" vertical="center"/>
    </xf>
    <xf numFmtId="0" fontId="5" fillId="4" borderId="2" xfId="0" applyFont="1" applyFill="1" applyBorder="1" applyAlignment="1">
      <alignment horizontal="left" vertical="center"/>
    </xf>
    <xf numFmtId="0" fontId="5" fillId="4" borderId="2" xfId="0" applyFont="1" applyFill="1" applyBorder="1" applyAlignment="1">
      <alignment horizontal="center" vertical="center"/>
    </xf>
    <xf numFmtId="0" fontId="4" fillId="0" borderId="0" xfId="0" applyFont="1" applyAlignment="1">
      <alignment wrapText="1"/>
    </xf>
    <xf numFmtId="0" fontId="6" fillId="5" borderId="0" xfId="0" applyFont="1" applyFill="1" applyAlignment="1">
      <alignment horizontal="right" vertical="center"/>
    </xf>
    <xf numFmtId="0" fontId="6" fillId="5" borderId="0" xfId="0" applyFont="1" applyFill="1" applyAlignment="1">
      <alignment horizontal="center" vertical="center"/>
    </xf>
    <xf numFmtId="0" fontId="6" fillId="5" borderId="0" xfId="0" applyFont="1" applyFill="1" applyAlignment="1">
      <alignment vertical="center" wrapText="1"/>
    </xf>
    <xf numFmtId="164" fontId="6" fillId="5" borderId="0" xfId="0" applyNumberFormat="1" applyFont="1" applyFill="1" applyAlignment="1">
      <alignment vertical="center"/>
    </xf>
    <xf numFmtId="164" fontId="7" fillId="2" borderId="0" xfId="0" applyNumberFormat="1" applyFont="1" applyFill="1" applyAlignment="1">
      <alignment vertical="center"/>
    </xf>
    <xf numFmtId="0" fontId="9" fillId="0" borderId="1" xfId="79" applyFont="1" applyFill="1" applyBorder="1" applyAlignment="1">
      <alignment horizontal="center" vertical="center"/>
    </xf>
    <xf numFmtId="0" fontId="9" fillId="0" borderId="1" xfId="79" applyFont="1" applyFill="1" applyBorder="1" applyAlignment="1">
      <alignment vertical="center" wrapText="1"/>
    </xf>
    <xf numFmtId="3" fontId="9" fillId="3" borderId="7" xfId="79"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left" vertical="center"/>
    </xf>
    <xf numFmtId="3" fontId="11" fillId="0" borderId="3" xfId="0" applyNumberFormat="1" applyFont="1" applyFill="1" applyBorder="1" applyAlignment="1">
      <alignment horizontal="center" vertical="center"/>
    </xf>
    <xf numFmtId="44" fontId="11" fillId="0" borderId="8" xfId="0" applyNumberFormat="1" applyFont="1" applyFill="1" applyBorder="1" applyAlignment="1">
      <alignment horizontal="center" vertical="center"/>
    </xf>
    <xf numFmtId="3" fontId="9" fillId="3" borderId="4" xfId="79"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44" fontId="11" fillId="0" borderId="6" xfId="0" applyNumberFormat="1" applyFont="1" applyFill="1" applyBorder="1" applyAlignment="1">
      <alignment horizontal="center" vertical="center"/>
    </xf>
    <xf numFmtId="49" fontId="12" fillId="0" borderId="3" xfId="0" applyNumberFormat="1" applyFont="1" applyFill="1" applyBorder="1" applyAlignment="1">
      <alignment horizontal="left" vertical="center"/>
    </xf>
    <xf numFmtId="2" fontId="12" fillId="0" borderId="3" xfId="0" applyNumberFormat="1" applyFont="1" applyFill="1" applyBorder="1" applyAlignment="1">
      <alignment horizontal="center" vertical="center"/>
    </xf>
    <xf numFmtId="44" fontId="12" fillId="0" borderId="8" xfId="0" applyNumberFormat="1" applyFont="1" applyFill="1" applyBorder="1" applyAlignment="1">
      <alignment horizontal="center" vertical="center"/>
    </xf>
    <xf numFmtId="49" fontId="11" fillId="0" borderId="3" xfId="0" applyNumberFormat="1" applyFont="1" applyFill="1" applyBorder="1" applyAlignment="1">
      <alignment horizontal="left" vertical="center"/>
    </xf>
    <xf numFmtId="4" fontId="11" fillId="0" borderId="12"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4" fontId="11" fillId="0" borderId="14" xfId="0" applyNumberFormat="1" applyFont="1" applyFill="1" applyBorder="1" applyAlignment="1">
      <alignment horizontal="center" vertical="center"/>
    </xf>
    <xf numFmtId="3" fontId="9" fillId="3" borderId="9" xfId="79"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44" fontId="11" fillId="0" borderId="11" xfId="0" applyNumberFormat="1" applyFont="1" applyFill="1" applyBorder="1" applyAlignment="1">
      <alignment horizontal="center" vertical="center"/>
    </xf>
    <xf numFmtId="4" fontId="11" fillId="0" borderId="10"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0" fontId="16" fillId="6" borderId="16" xfId="0" applyFont="1" applyFill="1" applyBorder="1" applyAlignment="1">
      <alignment vertical="center"/>
    </xf>
    <xf numFmtId="3" fontId="15" fillId="6" borderId="16" xfId="0" applyNumberFormat="1" applyFont="1" applyFill="1" applyBorder="1" applyAlignment="1">
      <alignment horizontal="center" vertical="center"/>
    </xf>
    <xf numFmtId="0" fontId="15" fillId="0" borderId="17" xfId="0" applyFont="1" applyBorder="1" applyAlignment="1">
      <alignment horizontal="center" vertical="center"/>
    </xf>
    <xf numFmtId="49" fontId="11" fillId="0" borderId="3" xfId="0" applyNumberFormat="1" applyFont="1" applyFill="1" applyBorder="1" applyAlignment="1">
      <alignment horizontal="left" vertical="center" wrapText="1"/>
    </xf>
    <xf numFmtId="0" fontId="4" fillId="0" borderId="0" xfId="0" applyFont="1" applyAlignment="1">
      <alignment horizontal="center" wrapText="1"/>
    </xf>
    <xf numFmtId="0" fontId="7" fillId="2" borderId="0" xfId="0" applyFont="1" applyFill="1" applyAlignment="1">
      <alignment horizontal="center" vertical="center" wrapText="1"/>
    </xf>
    <xf numFmtId="4" fontId="11" fillId="0" borderId="13" xfId="0" applyNumberFormat="1" applyFont="1" applyFill="1" applyBorder="1" applyAlignment="1">
      <alignment horizontal="center" vertical="center"/>
    </xf>
    <xf numFmtId="0" fontId="6" fillId="5" borderId="0" xfId="0" applyFont="1" applyFill="1" applyAlignment="1">
      <alignment horizontal="center" vertical="center" wrapText="1"/>
    </xf>
    <xf numFmtId="0" fontId="0" fillId="0" borderId="0" xfId="0" applyAlignment="1">
      <alignment horizontal="center"/>
    </xf>
    <xf numFmtId="0" fontId="8" fillId="2" borderId="0" xfId="0" applyFont="1" applyFill="1" applyAlignment="1">
      <alignment vertical="center" wrapText="1"/>
    </xf>
    <xf numFmtId="0" fontId="8" fillId="2" borderId="0" xfId="0" applyFont="1" applyFill="1" applyAlignment="1">
      <alignment horizontal="left" vertical="center"/>
    </xf>
    <xf numFmtId="0" fontId="18" fillId="7" borderId="0" xfId="0" applyFont="1" applyFill="1" applyAlignment="1">
      <alignment horizontal="right" vertical="center"/>
    </xf>
    <xf numFmtId="0" fontId="18" fillId="7" borderId="0" xfId="0" applyFont="1" applyFill="1" applyAlignment="1">
      <alignment horizontal="center" vertical="center"/>
    </xf>
    <xf numFmtId="0" fontId="18" fillId="7" borderId="0" xfId="0" applyFont="1" applyFill="1" applyAlignment="1">
      <alignment horizontal="left" vertical="center" wrapText="1"/>
    </xf>
    <xf numFmtId="0" fontId="18" fillId="7" borderId="0" xfId="0" applyFont="1" applyFill="1" applyAlignment="1">
      <alignment horizontal="center" vertical="center" wrapText="1"/>
    </xf>
    <xf numFmtId="165" fontId="18" fillId="7" borderId="0" xfId="0" applyNumberFormat="1" applyFont="1" applyFill="1" applyAlignment="1">
      <alignment horizontal="center" vertical="center"/>
    </xf>
    <xf numFmtId="44" fontId="18" fillId="7" borderId="0" xfId="0" applyNumberFormat="1" applyFont="1" applyFill="1" applyAlignment="1">
      <alignment horizontal="center" vertical="center"/>
    </xf>
    <xf numFmtId="3" fontId="11" fillId="0" borderId="3" xfId="0" applyNumberFormat="1" applyFont="1" applyFill="1" applyBorder="1" applyAlignment="1">
      <alignment horizontal="left" vertical="center"/>
    </xf>
    <xf numFmtId="0" fontId="18" fillId="7" borderId="0" xfId="0" applyFont="1" applyFill="1" applyAlignment="1">
      <alignment horizontal="left" vertical="center"/>
    </xf>
    <xf numFmtId="164" fontId="7" fillId="2" borderId="0" xfId="0" applyNumberFormat="1" applyFont="1" applyFill="1" applyAlignment="1">
      <alignment horizontal="center" vertical="center"/>
    </xf>
    <xf numFmtId="164" fontId="6" fillId="5" borderId="0" xfId="0" applyNumberFormat="1" applyFont="1" applyFill="1" applyAlignment="1">
      <alignment horizontal="center" vertical="center"/>
    </xf>
    <xf numFmtId="44" fontId="7" fillId="2" borderId="0" xfId="0" applyNumberFormat="1" applyFont="1" applyFill="1" applyAlignment="1">
      <alignment horizontal="center" vertical="center"/>
    </xf>
    <xf numFmtId="0" fontId="0" fillId="0" borderId="0" xfId="0" applyAlignment="1">
      <alignment horizontal="center" vertical="center"/>
    </xf>
    <xf numFmtId="1" fontId="12" fillId="0" borderId="3" xfId="0" applyNumberFormat="1" applyFont="1" applyFill="1" applyBorder="1" applyAlignment="1">
      <alignment horizontal="center" vertical="center"/>
    </xf>
    <xf numFmtId="0" fontId="9" fillId="0" borderId="1" xfId="79"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8" fillId="5" borderId="0" xfId="0" applyFont="1" applyFill="1" applyAlignment="1">
      <alignment horizontal="right" vertical="center"/>
    </xf>
    <xf numFmtId="0" fontId="18" fillId="5" borderId="0" xfId="0" applyFont="1" applyFill="1" applyAlignment="1">
      <alignment horizontal="center" vertical="center"/>
    </xf>
    <xf numFmtId="0" fontId="18" fillId="5" borderId="0" xfId="0" applyFont="1" applyFill="1" applyAlignment="1">
      <alignment horizontal="left" vertical="center" wrapText="1"/>
    </xf>
    <xf numFmtId="165" fontId="18" fillId="5" borderId="0" xfId="0" applyNumberFormat="1" applyFont="1" applyFill="1" applyAlignment="1">
      <alignment horizontal="center" vertical="center"/>
    </xf>
    <xf numFmtId="0" fontId="18" fillId="5" borderId="0" xfId="0" applyFont="1" applyFill="1" applyAlignment="1">
      <alignment horizontal="center" vertical="center" wrapText="1"/>
    </xf>
    <xf numFmtId="44" fontId="18" fillId="5"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2"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0" fontId="19" fillId="4" borderId="0" xfId="0" applyFont="1" applyFill="1" applyAlignment="1">
      <alignment horizontal="center" vertical="center" wrapText="1"/>
    </xf>
    <xf numFmtId="0" fontId="14" fillId="0" borderId="0" xfId="79" applyFont="1" applyAlignment="1">
      <alignment vertical="center"/>
    </xf>
    <xf numFmtId="0" fontId="13" fillId="0" borderId="0" xfId="0" applyFont="1" applyBorder="1" applyAlignment="1">
      <alignment horizontal="left" vertical="center" wrapText="1"/>
    </xf>
    <xf numFmtId="0" fontId="20" fillId="4" borderId="2" xfId="0" applyFont="1" applyFill="1" applyBorder="1" applyAlignment="1">
      <alignment horizontal="left" vertical="center" wrapText="1"/>
    </xf>
    <xf numFmtId="0" fontId="13" fillId="0" borderId="0" xfId="0" applyFont="1" applyAlignment="1">
      <alignment horizontal="left" vertical="center" wrapText="1"/>
    </xf>
    <xf numFmtId="0" fontId="5" fillId="4" borderId="2" xfId="0" applyFont="1" applyFill="1" applyBorder="1" applyAlignment="1">
      <alignment horizontal="left" vertical="center" wrapText="1"/>
    </xf>
    <xf numFmtId="0" fontId="7" fillId="4" borderId="0" xfId="0" applyFont="1" applyFill="1" applyBorder="1" applyAlignment="1">
      <alignment horizontal="center" vertical="center" wrapText="1"/>
    </xf>
    <xf numFmtId="0" fontId="13" fillId="0" borderId="13" xfId="0" applyFont="1" applyBorder="1" applyAlignment="1">
      <alignment horizontal="left" vertical="center" wrapText="1"/>
    </xf>
    <xf numFmtId="4" fontId="11" fillId="0" borderId="5" xfId="0" applyNumberFormat="1" applyFont="1" applyFill="1" applyBorder="1" applyAlignment="1">
      <alignment horizontal="left" vertical="center"/>
    </xf>
    <xf numFmtId="4" fontId="11" fillId="0" borderId="3" xfId="0" applyNumberFormat="1" applyFont="1" applyFill="1" applyBorder="1" applyAlignment="1">
      <alignment horizontal="left" vertical="center"/>
    </xf>
    <xf numFmtId="0" fontId="17" fillId="0" borderId="5" xfId="0" applyFont="1" applyBorder="1" applyAlignment="1">
      <alignment horizontal="left" vertical="center" wrapText="1"/>
    </xf>
    <xf numFmtId="3" fontId="4" fillId="0" borderId="3" xfId="0" applyNumberFormat="1" applyFont="1" applyFill="1" applyBorder="1" applyAlignment="1">
      <alignment horizontal="left" vertical="center" wrapText="1"/>
    </xf>
    <xf numFmtId="0" fontId="17" fillId="0" borderId="13" xfId="0" applyFont="1" applyBorder="1" applyAlignment="1">
      <alignment horizontal="left" vertical="center" wrapText="1"/>
    </xf>
    <xf numFmtId="0" fontId="15" fillId="0" borderId="10" xfId="0" applyFont="1" applyBorder="1" applyAlignment="1">
      <alignment horizontal="left" vertical="center" wrapText="1"/>
    </xf>
    <xf numFmtId="3" fontId="11" fillId="0" borderId="3" xfId="0" applyNumberFormat="1" applyFont="1" applyFill="1" applyBorder="1" applyAlignment="1">
      <alignment horizontal="left" vertical="center"/>
    </xf>
    <xf numFmtId="0" fontId="8" fillId="2" borderId="0" xfId="0" applyFont="1" applyFill="1" applyAlignment="1">
      <alignment vertical="center"/>
    </xf>
    <xf numFmtId="0" fontId="7" fillId="2" borderId="0" xfId="0" applyFont="1" applyFill="1" applyAlignment="1">
      <alignment horizontal="left" vertical="center"/>
    </xf>
    <xf numFmtId="4" fontId="11" fillId="0" borderId="18" xfId="0" applyNumberFormat="1" applyFont="1" applyFill="1" applyBorder="1" applyAlignment="1">
      <alignment horizontal="center" vertical="center"/>
    </xf>
    <xf numFmtId="0" fontId="17" fillId="0" borderId="18" xfId="0" applyFont="1" applyBorder="1" applyAlignment="1">
      <alignment horizontal="left" vertical="center" wrapText="1"/>
    </xf>
    <xf numFmtId="3" fontId="11"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cellXfs>
  <cellStyles count="15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Normal" xfId="0" builtinId="0"/>
    <cellStyle name="Normal_Hoja1" xfId="79" xr:uid="{00000000-0005-0000-0000-00009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DEE6-C7C4-4C09-A4A2-6925075A367C}">
  <dimension ref="A1:H105"/>
  <sheetViews>
    <sheetView showGridLines="0" tabSelected="1" workbookViewId="0">
      <selection activeCell="F19" sqref="F19"/>
    </sheetView>
  </sheetViews>
  <sheetFormatPr baseColWidth="10" defaultRowHeight="14.6" x14ac:dyDescent="0.4"/>
  <cols>
    <col min="1" max="1" width="10.84375" bestFit="1" customWidth="1"/>
    <col min="2" max="2" width="5.3828125" customWidth="1"/>
    <col min="3" max="3" width="28.15234375" customWidth="1"/>
    <col min="4" max="4" width="28.53515625" customWidth="1"/>
    <col min="5" max="5" width="8.53515625" customWidth="1"/>
    <col min="6" max="6" width="11.53515625" customWidth="1"/>
  </cols>
  <sheetData>
    <row r="1" spans="1:8" ht="15.45" x14ac:dyDescent="0.4">
      <c r="A1" s="1"/>
      <c r="B1" s="2"/>
      <c r="C1" s="80" t="s">
        <v>20</v>
      </c>
      <c r="F1" s="80"/>
      <c r="G1" s="4"/>
      <c r="H1" s="9"/>
    </row>
    <row r="2" spans="1:8" x14ac:dyDescent="0.4">
      <c r="A2" s="85" t="s">
        <v>107</v>
      </c>
      <c r="B2" s="85"/>
      <c r="C2" s="85"/>
      <c r="D2" s="85"/>
      <c r="E2" s="85"/>
      <c r="F2" s="85"/>
      <c r="G2" s="85"/>
      <c r="H2" s="85"/>
    </row>
    <row r="3" spans="1:8" ht="8.25" customHeight="1" x14ac:dyDescent="0.4">
      <c r="E3" s="50"/>
      <c r="F3" s="50"/>
      <c r="H3" s="64"/>
    </row>
    <row r="4" spans="1:8" ht="15.75" customHeight="1" thickBot="1" x14ac:dyDescent="0.45">
      <c r="A4" s="5" t="s">
        <v>89</v>
      </c>
      <c r="B4" s="5"/>
      <c r="C4" s="84" t="s">
        <v>106</v>
      </c>
      <c r="D4" s="84"/>
      <c r="E4" s="84"/>
      <c r="F4" s="84"/>
      <c r="G4" s="84"/>
      <c r="H4" s="84"/>
    </row>
    <row r="5" spans="1:8" ht="15" thickBot="1" x14ac:dyDescent="0.45">
      <c r="A5" s="18" t="s">
        <v>0</v>
      </c>
      <c r="B5" s="18" t="s">
        <v>1</v>
      </c>
      <c r="C5" s="19" t="s">
        <v>19</v>
      </c>
      <c r="D5" s="66"/>
      <c r="E5" s="66"/>
      <c r="F5" s="66" t="s">
        <v>5</v>
      </c>
      <c r="G5" s="18" t="s">
        <v>4</v>
      </c>
      <c r="H5" s="18" t="s">
        <v>6</v>
      </c>
    </row>
    <row r="6" spans="1:8" ht="15" thickBot="1" x14ac:dyDescent="0.45">
      <c r="A6" s="20">
        <v>1</v>
      </c>
      <c r="B6" s="21" t="s">
        <v>8</v>
      </c>
      <c r="C6" s="42" t="s">
        <v>21</v>
      </c>
      <c r="F6" s="43"/>
      <c r="G6" s="23">
        <v>1</v>
      </c>
      <c r="H6" s="24">
        <f>F6*G6</f>
        <v>0</v>
      </c>
    </row>
    <row r="7" spans="1:8" x14ac:dyDescent="0.4">
      <c r="A7" s="53" t="s">
        <v>3</v>
      </c>
      <c r="B7" s="54"/>
      <c r="C7" s="55" t="str">
        <f>OLE_LINK1</f>
        <v>CAPITULO A.1</v>
      </c>
      <c r="D7" s="57"/>
      <c r="E7" s="57"/>
      <c r="F7" s="57"/>
      <c r="G7" s="57"/>
      <c r="H7" s="58">
        <f>SUM(H6:H6,)</f>
        <v>0</v>
      </c>
    </row>
    <row r="8" spans="1:8" x14ac:dyDescent="0.4">
      <c r="A8" s="2"/>
      <c r="B8" s="2"/>
      <c r="C8" s="8"/>
      <c r="F8" s="3"/>
      <c r="G8" s="9"/>
      <c r="H8" s="9"/>
    </row>
    <row r="9" spans="1:8" ht="15" thickBot="1" x14ac:dyDescent="0.45">
      <c r="A9" s="10" t="s">
        <v>90</v>
      </c>
      <c r="B9" s="11"/>
      <c r="C9" s="10" t="s">
        <v>105</v>
      </c>
      <c r="D9" s="11"/>
      <c r="E9" s="11"/>
      <c r="F9" s="11"/>
      <c r="G9" s="11"/>
      <c r="H9" s="11"/>
    </row>
    <row r="10" spans="1:8" ht="15" thickBot="1" x14ac:dyDescent="0.45">
      <c r="A10" s="18" t="s">
        <v>0</v>
      </c>
      <c r="B10" s="18" t="s">
        <v>1</v>
      </c>
      <c r="C10" s="19" t="s">
        <v>2</v>
      </c>
      <c r="D10" s="66"/>
      <c r="E10" s="66"/>
      <c r="F10" s="66" t="s">
        <v>5</v>
      </c>
      <c r="G10" s="18" t="s">
        <v>4</v>
      </c>
      <c r="H10" s="18" t="s">
        <v>6</v>
      </c>
    </row>
    <row r="11" spans="1:8" ht="15" thickBot="1" x14ac:dyDescent="0.45">
      <c r="A11" s="20">
        <v>1</v>
      </c>
      <c r="B11" s="21" t="s">
        <v>8</v>
      </c>
      <c r="C11" s="22" t="s">
        <v>23</v>
      </c>
      <c r="F11" s="44"/>
      <c r="G11" s="23">
        <v>1</v>
      </c>
      <c r="H11" s="24">
        <f>F11*G11</f>
        <v>0</v>
      </c>
    </row>
    <row r="12" spans="1:8" x14ac:dyDescent="0.4">
      <c r="A12" s="53" t="s">
        <v>3</v>
      </c>
      <c r="B12" s="54"/>
      <c r="C12" s="55" t="str">
        <f>A9</f>
        <v>CAPITULO A.2</v>
      </c>
      <c r="D12" s="56"/>
      <c r="E12" s="56"/>
      <c r="F12" s="56"/>
      <c r="G12" s="57"/>
      <c r="H12" s="58">
        <f>SUM(H11:H11)</f>
        <v>0</v>
      </c>
    </row>
    <row r="13" spans="1:8" x14ac:dyDescent="0.4">
      <c r="A13" s="1"/>
      <c r="B13" s="2"/>
      <c r="C13" s="12"/>
      <c r="F13" s="46"/>
      <c r="G13" s="4"/>
      <c r="H13" s="9"/>
    </row>
    <row r="14" spans="1:8" ht="15.9" x14ac:dyDescent="0.4">
      <c r="A14" s="95" t="s">
        <v>108</v>
      </c>
      <c r="B14" s="52"/>
      <c r="C14" s="52"/>
      <c r="D14" s="47"/>
      <c r="E14" s="47"/>
      <c r="F14" s="47"/>
      <c r="G14" s="17"/>
      <c r="H14" s="61">
        <f>SUM(H12,H7)</f>
        <v>0</v>
      </c>
    </row>
    <row r="16" spans="1:8" x14ac:dyDescent="0.4">
      <c r="A16" s="85" t="s">
        <v>94</v>
      </c>
      <c r="B16" s="85"/>
      <c r="C16" s="85"/>
      <c r="D16" s="85"/>
      <c r="E16" s="85"/>
      <c r="F16" s="85"/>
      <c r="G16" s="85"/>
      <c r="H16" s="85"/>
    </row>
    <row r="17" spans="1:8" ht="8.25" customHeight="1" x14ac:dyDescent="0.4">
      <c r="E17" s="50"/>
      <c r="F17" s="50"/>
      <c r="H17" s="64"/>
    </row>
    <row r="18" spans="1:8" ht="15" thickBot="1" x14ac:dyDescent="0.45">
      <c r="A18" s="5" t="s">
        <v>91</v>
      </c>
      <c r="B18" s="5"/>
      <c r="C18" s="82" t="s">
        <v>104</v>
      </c>
      <c r="D18" s="82"/>
      <c r="E18" s="79"/>
      <c r="F18" s="11"/>
      <c r="G18" s="11"/>
      <c r="H18" s="11"/>
    </row>
    <row r="19" spans="1:8" ht="32.6" thickBot="1" x14ac:dyDescent="0.45">
      <c r="A19" s="18" t="s">
        <v>0</v>
      </c>
      <c r="B19" s="18" t="s">
        <v>1</v>
      </c>
      <c r="C19" s="19" t="s">
        <v>17</v>
      </c>
      <c r="D19" s="66" t="s">
        <v>87</v>
      </c>
      <c r="E19" s="66" t="s">
        <v>88</v>
      </c>
      <c r="F19" s="66" t="s">
        <v>79</v>
      </c>
      <c r="G19" s="66" t="s">
        <v>80</v>
      </c>
      <c r="H19" s="18" t="s">
        <v>6</v>
      </c>
    </row>
    <row r="20" spans="1:8" x14ac:dyDescent="0.4">
      <c r="A20" s="20">
        <v>1</v>
      </c>
      <c r="B20" s="21" t="s">
        <v>78</v>
      </c>
      <c r="C20" s="32" t="s">
        <v>47</v>
      </c>
      <c r="D20" s="30">
        <v>35</v>
      </c>
      <c r="E20" s="67" t="s">
        <v>85</v>
      </c>
      <c r="F20" s="21"/>
      <c r="G20" s="65">
        <v>5</v>
      </c>
      <c r="H20" s="31">
        <f>F20*G20*D20</f>
        <v>0</v>
      </c>
    </row>
    <row r="21" spans="1:8" x14ac:dyDescent="0.4">
      <c r="A21" s="20">
        <v>2</v>
      </c>
      <c r="B21" s="21" t="s">
        <v>78</v>
      </c>
      <c r="C21" s="32" t="s">
        <v>18</v>
      </c>
      <c r="D21" s="30">
        <v>25</v>
      </c>
      <c r="E21" s="67" t="s">
        <v>46</v>
      </c>
      <c r="F21" s="21"/>
      <c r="G21" s="65">
        <v>5</v>
      </c>
      <c r="H21" s="31">
        <f t="shared" ref="H21:H31" si="0">F21*G21*D21</f>
        <v>0</v>
      </c>
    </row>
    <row r="22" spans="1:8" x14ac:dyDescent="0.4">
      <c r="A22" s="20">
        <v>3</v>
      </c>
      <c r="B22" s="21" t="s">
        <v>78</v>
      </c>
      <c r="C22" s="29" t="s">
        <v>24</v>
      </c>
      <c r="D22" s="30">
        <v>26</v>
      </c>
      <c r="E22" s="68" t="s">
        <v>48</v>
      </c>
      <c r="F22" s="21"/>
      <c r="G22" s="65">
        <v>5</v>
      </c>
      <c r="H22" s="31">
        <f t="shared" si="0"/>
        <v>0</v>
      </c>
    </row>
    <row r="23" spans="1:8" x14ac:dyDescent="0.4">
      <c r="A23" s="20">
        <v>4</v>
      </c>
      <c r="B23" s="21" t="s">
        <v>78</v>
      </c>
      <c r="C23" s="29" t="s">
        <v>25</v>
      </c>
      <c r="D23" s="30">
        <v>25</v>
      </c>
      <c r="E23" s="68" t="s">
        <v>49</v>
      </c>
      <c r="F23" s="21"/>
      <c r="G23" s="65">
        <v>5</v>
      </c>
      <c r="H23" s="31">
        <f t="shared" si="0"/>
        <v>0</v>
      </c>
    </row>
    <row r="24" spans="1:8" x14ac:dyDescent="0.4">
      <c r="A24" s="20">
        <v>5</v>
      </c>
      <c r="B24" s="21" t="s">
        <v>78</v>
      </c>
      <c r="C24" s="29" t="s">
        <v>26</v>
      </c>
      <c r="D24" s="30">
        <v>25</v>
      </c>
      <c r="E24" s="68" t="s">
        <v>50</v>
      </c>
      <c r="F24" s="21"/>
      <c r="G24" s="65">
        <v>5</v>
      </c>
      <c r="H24" s="31">
        <f t="shared" si="0"/>
        <v>0</v>
      </c>
    </row>
    <row r="25" spans="1:8" x14ac:dyDescent="0.4">
      <c r="A25" s="20">
        <v>6</v>
      </c>
      <c r="B25" s="21" t="s">
        <v>78</v>
      </c>
      <c r="C25" s="29" t="s">
        <v>27</v>
      </c>
      <c r="D25" s="30">
        <v>26</v>
      </c>
      <c r="E25" s="68" t="s">
        <v>51</v>
      </c>
      <c r="F25" s="21"/>
      <c r="G25" s="65">
        <v>5</v>
      </c>
      <c r="H25" s="31">
        <f t="shared" si="0"/>
        <v>0</v>
      </c>
    </row>
    <row r="26" spans="1:8" x14ac:dyDescent="0.4">
      <c r="A26" s="20">
        <v>7</v>
      </c>
      <c r="B26" s="21" t="s">
        <v>78</v>
      </c>
      <c r="C26" s="32" t="s">
        <v>15</v>
      </c>
      <c r="D26" s="30">
        <v>14.5</v>
      </c>
      <c r="E26" s="67" t="s">
        <v>52</v>
      </c>
      <c r="F26" s="21"/>
      <c r="G26" s="65">
        <v>5</v>
      </c>
      <c r="H26" s="31">
        <f t="shared" si="0"/>
        <v>0</v>
      </c>
    </row>
    <row r="27" spans="1:8" x14ac:dyDescent="0.4">
      <c r="A27" s="20">
        <v>8</v>
      </c>
      <c r="B27" s="21" t="s">
        <v>78</v>
      </c>
      <c r="C27" s="32" t="s">
        <v>53</v>
      </c>
      <c r="D27" s="30">
        <v>30</v>
      </c>
      <c r="E27" s="67" t="s">
        <v>54</v>
      </c>
      <c r="F27" s="21"/>
      <c r="G27" s="65">
        <v>5</v>
      </c>
      <c r="H27" s="31">
        <f t="shared" si="0"/>
        <v>0</v>
      </c>
    </row>
    <row r="28" spans="1:8" x14ac:dyDescent="0.4">
      <c r="A28" s="20">
        <v>9</v>
      </c>
      <c r="B28" s="21" t="s">
        <v>78</v>
      </c>
      <c r="C28" s="32" t="s">
        <v>58</v>
      </c>
      <c r="D28" s="30">
        <v>16.5</v>
      </c>
      <c r="E28" s="67" t="s">
        <v>55</v>
      </c>
      <c r="F28" s="21"/>
      <c r="G28" s="65">
        <v>5</v>
      </c>
      <c r="H28" s="31">
        <f t="shared" si="0"/>
        <v>0</v>
      </c>
    </row>
    <row r="29" spans="1:8" x14ac:dyDescent="0.4">
      <c r="A29" s="20">
        <v>10</v>
      </c>
      <c r="B29" s="21" t="s">
        <v>78</v>
      </c>
      <c r="C29" s="32" t="s">
        <v>57</v>
      </c>
      <c r="D29" s="30">
        <v>15.5</v>
      </c>
      <c r="E29" s="67" t="s">
        <v>85</v>
      </c>
      <c r="F29" s="21"/>
      <c r="G29" s="65">
        <v>5</v>
      </c>
      <c r="H29" s="31">
        <f t="shared" si="0"/>
        <v>0</v>
      </c>
    </row>
    <row r="30" spans="1:8" x14ac:dyDescent="0.4">
      <c r="A30" s="20">
        <v>11</v>
      </c>
      <c r="B30" s="21" t="s">
        <v>78</v>
      </c>
      <c r="C30" s="32" t="s">
        <v>56</v>
      </c>
      <c r="D30" s="30">
        <v>32</v>
      </c>
      <c r="E30" s="67" t="s">
        <v>59</v>
      </c>
      <c r="F30" s="21"/>
      <c r="G30" s="65">
        <v>5</v>
      </c>
      <c r="H30" s="31">
        <f t="shared" si="0"/>
        <v>0</v>
      </c>
    </row>
    <row r="31" spans="1:8" x14ac:dyDescent="0.4">
      <c r="A31" s="20">
        <v>12</v>
      </c>
      <c r="B31" s="21" t="s">
        <v>78</v>
      </c>
      <c r="C31" s="32" t="s">
        <v>60</v>
      </c>
      <c r="D31" s="30">
        <v>30.5</v>
      </c>
      <c r="E31" s="67" t="s">
        <v>61</v>
      </c>
      <c r="F31" s="21"/>
      <c r="G31" s="65">
        <v>5</v>
      </c>
      <c r="H31" s="31">
        <f t="shared" si="0"/>
        <v>0</v>
      </c>
    </row>
    <row r="32" spans="1:8" x14ac:dyDescent="0.4">
      <c r="A32" s="20">
        <v>13</v>
      </c>
      <c r="B32" s="21" t="s">
        <v>78</v>
      </c>
      <c r="C32" s="32" t="s">
        <v>62</v>
      </c>
      <c r="D32" s="30">
        <v>20</v>
      </c>
      <c r="E32" s="67" t="s">
        <v>85</v>
      </c>
      <c r="F32" s="21"/>
      <c r="G32" s="65">
        <v>5</v>
      </c>
      <c r="H32" s="24">
        <f>F32*G32*D32</f>
        <v>0</v>
      </c>
    </row>
    <row r="33" spans="1:8" x14ac:dyDescent="0.4">
      <c r="A33" s="20">
        <v>14</v>
      </c>
      <c r="B33" s="21" t="s">
        <v>78</v>
      </c>
      <c r="C33" s="32" t="s">
        <v>63</v>
      </c>
      <c r="D33" s="30">
        <v>30</v>
      </c>
      <c r="E33" s="67" t="s">
        <v>85</v>
      </c>
      <c r="F33" s="21"/>
      <c r="G33" s="65">
        <v>5</v>
      </c>
      <c r="H33" s="24">
        <f t="shared" ref="H33:H46" si="1">F33*G33*D33</f>
        <v>0</v>
      </c>
    </row>
    <row r="34" spans="1:8" x14ac:dyDescent="0.4">
      <c r="A34" s="20">
        <v>15</v>
      </c>
      <c r="B34" s="21" t="s">
        <v>78</v>
      </c>
      <c r="C34" s="32" t="s">
        <v>64</v>
      </c>
      <c r="D34" s="30">
        <v>25</v>
      </c>
      <c r="E34" s="67" t="s">
        <v>85</v>
      </c>
      <c r="F34" s="21"/>
      <c r="G34" s="65">
        <v>5</v>
      </c>
      <c r="H34" s="24">
        <f t="shared" si="1"/>
        <v>0</v>
      </c>
    </row>
    <row r="35" spans="1:8" x14ac:dyDescent="0.4">
      <c r="A35" s="20">
        <v>16</v>
      </c>
      <c r="B35" s="21" t="s">
        <v>78</v>
      </c>
      <c r="C35" s="32" t="s">
        <v>65</v>
      </c>
      <c r="D35" s="30">
        <v>7.5</v>
      </c>
      <c r="E35" s="67" t="s">
        <v>85</v>
      </c>
      <c r="F35" s="21"/>
      <c r="G35" s="65">
        <v>5</v>
      </c>
      <c r="H35" s="24">
        <f t="shared" si="1"/>
        <v>0</v>
      </c>
    </row>
    <row r="36" spans="1:8" x14ac:dyDescent="0.4">
      <c r="A36" s="20">
        <v>17</v>
      </c>
      <c r="B36" s="21" t="s">
        <v>78</v>
      </c>
      <c r="C36" s="32" t="s">
        <v>66</v>
      </c>
      <c r="D36" s="30">
        <v>34</v>
      </c>
      <c r="E36" s="67" t="s">
        <v>85</v>
      </c>
      <c r="F36" s="21"/>
      <c r="G36" s="65">
        <v>5</v>
      </c>
      <c r="H36" s="24">
        <f t="shared" si="1"/>
        <v>0</v>
      </c>
    </row>
    <row r="37" spans="1:8" x14ac:dyDescent="0.4">
      <c r="A37" s="20">
        <v>18</v>
      </c>
      <c r="B37" s="21" t="s">
        <v>78</v>
      </c>
      <c r="C37" s="32" t="s">
        <v>67</v>
      </c>
      <c r="D37" s="30">
        <v>36</v>
      </c>
      <c r="E37" s="67" t="s">
        <v>85</v>
      </c>
      <c r="F37" s="21"/>
      <c r="G37" s="65">
        <v>5</v>
      </c>
      <c r="H37" s="24">
        <f t="shared" si="1"/>
        <v>0</v>
      </c>
    </row>
    <row r="38" spans="1:8" x14ac:dyDescent="0.4">
      <c r="A38" s="20">
        <v>19</v>
      </c>
      <c r="B38" s="21" t="s">
        <v>78</v>
      </c>
      <c r="C38" s="32" t="s">
        <v>68</v>
      </c>
      <c r="D38" s="30">
        <v>19</v>
      </c>
      <c r="E38" s="67" t="s">
        <v>85</v>
      </c>
      <c r="F38" s="21"/>
      <c r="G38" s="65">
        <v>5</v>
      </c>
      <c r="H38" s="24">
        <f t="shared" si="1"/>
        <v>0</v>
      </c>
    </row>
    <row r="39" spans="1:8" x14ac:dyDescent="0.4">
      <c r="A39" s="20">
        <v>20</v>
      </c>
      <c r="B39" s="21" t="s">
        <v>78</v>
      </c>
      <c r="C39" s="32" t="s">
        <v>69</v>
      </c>
      <c r="D39" s="30">
        <v>34</v>
      </c>
      <c r="E39" s="67" t="s">
        <v>85</v>
      </c>
      <c r="F39" s="21"/>
      <c r="G39" s="65">
        <v>5</v>
      </c>
      <c r="H39" s="24">
        <f t="shared" si="1"/>
        <v>0</v>
      </c>
    </row>
    <row r="40" spans="1:8" x14ac:dyDescent="0.4">
      <c r="A40" s="20">
        <v>21</v>
      </c>
      <c r="B40" s="21" t="s">
        <v>78</v>
      </c>
      <c r="C40" s="32" t="s">
        <v>70</v>
      </c>
      <c r="D40" s="30">
        <v>34</v>
      </c>
      <c r="E40" s="67" t="s">
        <v>85</v>
      </c>
      <c r="F40" s="21"/>
      <c r="G40" s="65">
        <v>5</v>
      </c>
      <c r="H40" s="24">
        <f t="shared" si="1"/>
        <v>0</v>
      </c>
    </row>
    <row r="41" spans="1:8" x14ac:dyDescent="0.4">
      <c r="A41" s="20">
        <v>22</v>
      </c>
      <c r="B41" s="21" t="s">
        <v>78</v>
      </c>
      <c r="C41" s="32" t="s">
        <v>71</v>
      </c>
      <c r="D41" s="30">
        <v>4.5</v>
      </c>
      <c r="E41" s="67" t="s">
        <v>85</v>
      </c>
      <c r="F41" s="21"/>
      <c r="G41" s="65">
        <v>5</v>
      </c>
      <c r="H41" s="24">
        <f t="shared" si="1"/>
        <v>0</v>
      </c>
    </row>
    <row r="42" spans="1:8" x14ac:dyDescent="0.4">
      <c r="A42" s="20">
        <v>23</v>
      </c>
      <c r="B42" s="21" t="s">
        <v>78</v>
      </c>
      <c r="C42" s="32" t="s">
        <v>72</v>
      </c>
      <c r="D42" s="30">
        <v>12.6</v>
      </c>
      <c r="E42" s="67" t="s">
        <v>85</v>
      </c>
      <c r="F42" s="21"/>
      <c r="G42" s="65">
        <v>5</v>
      </c>
      <c r="H42" s="24">
        <f t="shared" si="1"/>
        <v>0</v>
      </c>
    </row>
    <row r="43" spans="1:8" x14ac:dyDescent="0.4">
      <c r="A43" s="20">
        <v>24</v>
      </c>
      <c r="B43" s="21" t="s">
        <v>78</v>
      </c>
      <c r="C43" s="32" t="s">
        <v>73</v>
      </c>
      <c r="D43" s="30">
        <v>20</v>
      </c>
      <c r="E43" s="67" t="s">
        <v>85</v>
      </c>
      <c r="F43" s="21"/>
      <c r="G43" s="65">
        <v>5</v>
      </c>
      <c r="H43" s="24">
        <f t="shared" si="1"/>
        <v>0</v>
      </c>
    </row>
    <row r="44" spans="1:8" x14ac:dyDescent="0.4">
      <c r="A44" s="20">
        <v>25</v>
      </c>
      <c r="B44" s="21" t="s">
        <v>78</v>
      </c>
      <c r="C44" s="32" t="s">
        <v>74</v>
      </c>
      <c r="D44" s="30">
        <v>7.4</v>
      </c>
      <c r="E44" s="67" t="s">
        <v>85</v>
      </c>
      <c r="F44" s="21"/>
      <c r="G44" s="65">
        <v>5</v>
      </c>
      <c r="H44" s="24">
        <f t="shared" si="1"/>
        <v>0</v>
      </c>
    </row>
    <row r="45" spans="1:8" x14ac:dyDescent="0.4">
      <c r="A45" s="20">
        <v>26</v>
      </c>
      <c r="B45" s="21" t="s">
        <v>78</v>
      </c>
      <c r="C45" s="32" t="s">
        <v>75</v>
      </c>
      <c r="D45" s="30">
        <v>18</v>
      </c>
      <c r="E45" s="67" t="s">
        <v>85</v>
      </c>
      <c r="F45" s="21"/>
      <c r="G45" s="65">
        <v>5</v>
      </c>
      <c r="H45" s="24">
        <f t="shared" si="1"/>
        <v>0</v>
      </c>
    </row>
    <row r="46" spans="1:8" x14ac:dyDescent="0.4">
      <c r="A46" s="20">
        <v>27</v>
      </c>
      <c r="B46" s="21" t="s">
        <v>78</v>
      </c>
      <c r="C46" s="32" t="s">
        <v>76</v>
      </c>
      <c r="D46" s="30">
        <v>24</v>
      </c>
      <c r="E46" s="67" t="s">
        <v>85</v>
      </c>
      <c r="F46" s="21"/>
      <c r="G46" s="65">
        <v>5</v>
      </c>
      <c r="H46" s="24">
        <f t="shared" si="1"/>
        <v>0</v>
      </c>
    </row>
    <row r="47" spans="1:8" x14ac:dyDescent="0.4">
      <c r="A47" s="20">
        <v>28</v>
      </c>
      <c r="B47" s="21" t="s">
        <v>78</v>
      </c>
      <c r="C47" s="45" t="s">
        <v>77</v>
      </c>
      <c r="D47" s="30">
        <v>14</v>
      </c>
      <c r="E47" s="67" t="s">
        <v>85</v>
      </c>
      <c r="F47" s="21"/>
      <c r="G47" s="65">
        <v>5</v>
      </c>
      <c r="H47" s="24">
        <f>F47*G47*D47</f>
        <v>0</v>
      </c>
    </row>
    <row r="48" spans="1:8" x14ac:dyDescent="0.4">
      <c r="A48" s="20">
        <v>29</v>
      </c>
      <c r="B48" s="75" t="s">
        <v>78</v>
      </c>
      <c r="C48" s="76" t="s">
        <v>84</v>
      </c>
      <c r="D48" s="77">
        <v>392</v>
      </c>
      <c r="E48" s="67" t="s">
        <v>85</v>
      </c>
      <c r="F48" s="75"/>
      <c r="G48" s="78">
        <v>5</v>
      </c>
      <c r="H48" s="24">
        <f>F48*G48*D48</f>
        <v>0</v>
      </c>
    </row>
    <row r="49" spans="1:8" x14ac:dyDescent="0.4">
      <c r="A49" s="53" t="s">
        <v>3</v>
      </c>
      <c r="B49" s="54"/>
      <c r="C49" s="55" t="str">
        <f>A18</f>
        <v>CAPITULO B.1</v>
      </c>
      <c r="D49" s="57"/>
      <c r="E49" s="56"/>
      <c r="F49" s="56"/>
      <c r="G49" s="57"/>
      <c r="H49" s="58">
        <f>SUM(H20:H48)</f>
        <v>0</v>
      </c>
    </row>
    <row r="50" spans="1:8" x14ac:dyDescent="0.4">
      <c r="A50" s="69"/>
      <c r="B50" s="70"/>
      <c r="C50" s="71"/>
      <c r="D50" s="72"/>
      <c r="E50" s="73"/>
      <c r="F50" s="73"/>
      <c r="G50" s="72"/>
      <c r="H50" s="74"/>
    </row>
    <row r="51" spans="1:8" ht="15" thickBot="1" x14ac:dyDescent="0.45">
      <c r="A51" s="5" t="s">
        <v>92</v>
      </c>
      <c r="B51" s="5"/>
      <c r="C51" s="84" t="s">
        <v>81</v>
      </c>
      <c r="D51" s="84"/>
      <c r="E51" s="6"/>
      <c r="F51" s="6"/>
      <c r="G51" s="7"/>
      <c r="H51" s="7"/>
    </row>
    <row r="52" spans="1:8" ht="21.9" thickBot="1" x14ac:dyDescent="0.45">
      <c r="A52" s="18" t="s">
        <v>0</v>
      </c>
      <c r="B52" s="18" t="s">
        <v>1</v>
      </c>
      <c r="C52" s="19" t="s">
        <v>17</v>
      </c>
      <c r="D52" s="66"/>
      <c r="E52" s="66" t="s">
        <v>83</v>
      </c>
      <c r="F52" s="66" t="s">
        <v>79</v>
      </c>
      <c r="G52" s="66" t="s">
        <v>80</v>
      </c>
      <c r="H52" s="18" t="s">
        <v>6</v>
      </c>
    </row>
    <row r="53" spans="1:8" x14ac:dyDescent="0.4">
      <c r="A53" s="20">
        <v>1</v>
      </c>
      <c r="B53" s="33" t="s">
        <v>78</v>
      </c>
      <c r="C53" s="86" t="s">
        <v>28</v>
      </c>
      <c r="D53" s="86"/>
      <c r="E53" s="30">
        <v>1</v>
      </c>
      <c r="F53" s="21"/>
      <c r="G53" s="65">
        <v>5</v>
      </c>
      <c r="H53" s="24">
        <f t="shared" ref="H53:H61" si="2">F53*G53*E53</f>
        <v>0</v>
      </c>
    </row>
    <row r="54" spans="1:8" ht="40.5" customHeight="1" x14ac:dyDescent="0.4">
      <c r="A54" s="20">
        <v>2</v>
      </c>
      <c r="B54" s="96" t="s">
        <v>78</v>
      </c>
      <c r="C54" s="99" t="s">
        <v>30</v>
      </c>
      <c r="D54" s="99"/>
      <c r="E54" s="30">
        <v>1</v>
      </c>
      <c r="F54" s="21"/>
      <c r="G54" s="65">
        <v>5</v>
      </c>
      <c r="H54" s="24">
        <f t="shared" si="2"/>
        <v>0</v>
      </c>
    </row>
    <row r="55" spans="1:8" x14ac:dyDescent="0.4">
      <c r="A55" s="20">
        <v>3</v>
      </c>
      <c r="B55" s="96" t="s">
        <v>78</v>
      </c>
      <c r="C55" s="99" t="s">
        <v>29</v>
      </c>
      <c r="D55" s="99"/>
      <c r="E55" s="30">
        <v>1</v>
      </c>
      <c r="F55" s="21"/>
      <c r="G55" s="65">
        <v>5</v>
      </c>
      <c r="H55" s="24">
        <f t="shared" si="2"/>
        <v>0</v>
      </c>
    </row>
    <row r="56" spans="1:8" ht="49.5" customHeight="1" x14ac:dyDescent="0.4">
      <c r="A56" s="20">
        <v>4</v>
      </c>
      <c r="B56" s="96" t="s">
        <v>78</v>
      </c>
      <c r="C56" s="99" t="s">
        <v>31</v>
      </c>
      <c r="D56" s="99"/>
      <c r="E56" s="30">
        <v>4</v>
      </c>
      <c r="F56" s="21"/>
      <c r="G56" s="65">
        <v>5</v>
      </c>
      <c r="H56" s="24">
        <f t="shared" si="2"/>
        <v>0</v>
      </c>
    </row>
    <row r="57" spans="1:8" x14ac:dyDescent="0.4">
      <c r="A57" s="20">
        <v>5</v>
      </c>
      <c r="B57" s="96" t="s">
        <v>78</v>
      </c>
      <c r="C57" s="99" t="s">
        <v>32</v>
      </c>
      <c r="D57" s="99"/>
      <c r="E57" s="30">
        <v>10</v>
      </c>
      <c r="F57" s="21"/>
      <c r="G57" s="65">
        <v>5</v>
      </c>
      <c r="H57" s="24">
        <f t="shared" si="2"/>
        <v>0</v>
      </c>
    </row>
    <row r="58" spans="1:8" x14ac:dyDescent="0.4">
      <c r="A58" s="20">
        <v>6</v>
      </c>
      <c r="B58" s="96" t="s">
        <v>78</v>
      </c>
      <c r="C58" s="99" t="s">
        <v>16</v>
      </c>
      <c r="D58" s="99"/>
      <c r="E58" s="30">
        <v>10</v>
      </c>
      <c r="F58" s="21"/>
      <c r="G58" s="65">
        <v>5</v>
      </c>
      <c r="H58" s="24">
        <f t="shared" si="2"/>
        <v>0</v>
      </c>
    </row>
    <row r="59" spans="1:8" x14ac:dyDescent="0.4">
      <c r="A59" s="20">
        <v>7</v>
      </c>
      <c r="B59" s="96" t="s">
        <v>78</v>
      </c>
      <c r="C59" s="99" t="s">
        <v>33</v>
      </c>
      <c r="D59" s="99"/>
      <c r="E59" s="30">
        <v>3</v>
      </c>
      <c r="F59" s="21"/>
      <c r="G59" s="65">
        <v>5</v>
      </c>
      <c r="H59" s="24">
        <f t="shared" si="2"/>
        <v>0</v>
      </c>
    </row>
    <row r="60" spans="1:8" x14ac:dyDescent="0.4">
      <c r="A60" s="20">
        <v>8</v>
      </c>
      <c r="B60" s="96" t="s">
        <v>78</v>
      </c>
      <c r="C60" s="99" t="s">
        <v>34</v>
      </c>
      <c r="D60" s="99"/>
      <c r="E60" s="30">
        <v>1</v>
      </c>
      <c r="F60" s="21"/>
      <c r="G60" s="65">
        <v>5</v>
      </c>
      <c r="H60" s="24">
        <f t="shared" si="2"/>
        <v>0</v>
      </c>
    </row>
    <row r="61" spans="1:8" ht="32.25" customHeight="1" x14ac:dyDescent="0.4">
      <c r="A61" s="20">
        <v>9</v>
      </c>
      <c r="B61" s="40" t="s">
        <v>78</v>
      </c>
      <c r="C61" s="81" t="s">
        <v>35</v>
      </c>
      <c r="D61" s="81"/>
      <c r="E61" s="41">
        <v>9</v>
      </c>
      <c r="F61" s="40"/>
      <c r="G61" s="65">
        <v>5</v>
      </c>
      <c r="H61" s="24">
        <f t="shared" si="2"/>
        <v>0</v>
      </c>
    </row>
    <row r="62" spans="1:8" x14ac:dyDescent="0.4">
      <c r="A62" s="53" t="s">
        <v>3</v>
      </c>
      <c r="B62" s="54"/>
      <c r="C62" s="55" t="str">
        <f>A51</f>
        <v>CAPITULO B.2</v>
      </c>
      <c r="D62" s="56"/>
      <c r="E62" s="56"/>
      <c r="F62" s="56"/>
      <c r="G62" s="57"/>
      <c r="H62" s="58">
        <f>SUM(H53:H61)</f>
        <v>0</v>
      </c>
    </row>
    <row r="63" spans="1:8" x14ac:dyDescent="0.4">
      <c r="E63" s="50"/>
      <c r="F63" s="50"/>
      <c r="H63" s="64"/>
    </row>
    <row r="64" spans="1:8" ht="15" thickBot="1" x14ac:dyDescent="0.45">
      <c r="A64" s="10" t="s">
        <v>93</v>
      </c>
      <c r="B64" s="11"/>
      <c r="C64" s="10" t="s">
        <v>82</v>
      </c>
      <c r="D64" s="11"/>
      <c r="E64" s="11"/>
      <c r="F64" s="11"/>
      <c r="G64" s="11"/>
      <c r="H64" s="11"/>
    </row>
    <row r="65" spans="1:8" ht="15" thickBot="1" x14ac:dyDescent="0.45">
      <c r="A65" s="18" t="s">
        <v>0</v>
      </c>
      <c r="B65" s="18" t="s">
        <v>1</v>
      </c>
      <c r="C65" s="19" t="s">
        <v>2</v>
      </c>
      <c r="D65" s="66"/>
      <c r="E65" s="66" t="s">
        <v>83</v>
      </c>
      <c r="F65" s="66" t="s">
        <v>5</v>
      </c>
      <c r="G65" s="18" t="s">
        <v>4</v>
      </c>
      <c r="H65" s="18" t="s">
        <v>6</v>
      </c>
    </row>
    <row r="66" spans="1:8" x14ac:dyDescent="0.4">
      <c r="A66" s="25">
        <v>1</v>
      </c>
      <c r="B66" s="33" t="s">
        <v>78</v>
      </c>
      <c r="C66" s="83" t="s">
        <v>9</v>
      </c>
      <c r="D66" s="83"/>
      <c r="E66" s="34">
        <v>2</v>
      </c>
      <c r="F66" s="48"/>
      <c r="G66" s="65">
        <v>5</v>
      </c>
      <c r="H66" s="35">
        <f>F66*G66</f>
        <v>0</v>
      </c>
    </row>
    <row r="67" spans="1:8" x14ac:dyDescent="0.4">
      <c r="A67" s="36">
        <v>2</v>
      </c>
      <c r="B67" s="96" t="s">
        <v>78</v>
      </c>
      <c r="C67" s="99" t="s">
        <v>10</v>
      </c>
      <c r="D67" s="99"/>
      <c r="E67" s="38">
        <v>3</v>
      </c>
      <c r="F67" s="37"/>
      <c r="G67" s="65">
        <v>5</v>
      </c>
      <c r="H67" s="39">
        <f>F67*G67</f>
        <v>0</v>
      </c>
    </row>
    <row r="68" spans="1:8" x14ac:dyDescent="0.4">
      <c r="A68" s="36">
        <v>3</v>
      </c>
      <c r="B68" s="96" t="s">
        <v>78</v>
      </c>
      <c r="C68" s="99" t="s">
        <v>11</v>
      </c>
      <c r="D68" s="99"/>
      <c r="E68" s="38">
        <v>8</v>
      </c>
      <c r="F68" s="37"/>
      <c r="G68" s="65">
        <v>5</v>
      </c>
      <c r="H68" s="39">
        <f>F68*G68</f>
        <v>0</v>
      </c>
    </row>
    <row r="69" spans="1:8" x14ac:dyDescent="0.4">
      <c r="A69" s="36">
        <v>4</v>
      </c>
      <c r="B69" s="40" t="s">
        <v>78</v>
      </c>
      <c r="C69" s="83" t="s">
        <v>12</v>
      </c>
      <c r="D69" s="83"/>
      <c r="E69" s="41">
        <v>1</v>
      </c>
      <c r="F69" s="40"/>
      <c r="G69" s="65">
        <v>5</v>
      </c>
      <c r="H69" s="39">
        <f>F69*G69</f>
        <v>0</v>
      </c>
    </row>
    <row r="70" spans="1:8" x14ac:dyDescent="0.4">
      <c r="A70" s="53" t="s">
        <v>3</v>
      </c>
      <c r="B70" s="54"/>
      <c r="C70" s="55" t="str">
        <f>A64</f>
        <v>CAPITULO B.3</v>
      </c>
      <c r="D70" s="56"/>
      <c r="E70" s="56"/>
      <c r="F70" s="56"/>
      <c r="G70" s="57"/>
      <c r="H70" s="58">
        <f>SUM(H66:H69)</f>
        <v>0</v>
      </c>
    </row>
    <row r="71" spans="1:8" x14ac:dyDescent="0.4">
      <c r="E71" s="50"/>
      <c r="F71" s="50"/>
      <c r="H71" s="64"/>
    </row>
    <row r="72" spans="1:8" ht="15.9" x14ac:dyDescent="0.4">
      <c r="A72" s="94" t="s">
        <v>109</v>
      </c>
      <c r="B72" s="94"/>
      <c r="C72" s="94"/>
      <c r="D72" s="51"/>
      <c r="E72" s="51"/>
      <c r="F72" s="51"/>
      <c r="G72" s="51"/>
      <c r="H72" s="61">
        <f>H70+H62+H49</f>
        <v>0</v>
      </c>
    </row>
    <row r="74" spans="1:8" x14ac:dyDescent="0.4">
      <c r="A74" s="85" t="s">
        <v>95</v>
      </c>
      <c r="B74" s="85"/>
      <c r="C74" s="85"/>
      <c r="D74" s="85"/>
      <c r="E74" s="85"/>
      <c r="F74" s="85"/>
      <c r="G74" s="85"/>
      <c r="H74" s="85"/>
    </row>
    <row r="75" spans="1:8" ht="8.25" customHeight="1" x14ac:dyDescent="0.4">
      <c r="E75" s="50"/>
      <c r="F75" s="50"/>
      <c r="H75" s="64"/>
    </row>
    <row r="76" spans="1:8" ht="15" thickBot="1" x14ac:dyDescent="0.45">
      <c r="A76" s="5" t="s">
        <v>96</v>
      </c>
      <c r="B76" s="5"/>
      <c r="C76" s="10" t="s">
        <v>103</v>
      </c>
      <c r="D76" s="11"/>
      <c r="E76" s="11"/>
      <c r="F76" s="11"/>
      <c r="G76" s="11"/>
      <c r="H76" s="11"/>
    </row>
    <row r="77" spans="1:8" ht="15" thickBot="1" x14ac:dyDescent="0.45">
      <c r="A77" s="18" t="s">
        <v>0</v>
      </c>
      <c r="B77" s="18" t="s">
        <v>1</v>
      </c>
      <c r="C77" s="19" t="s">
        <v>2</v>
      </c>
      <c r="D77" s="66"/>
      <c r="E77" s="66"/>
      <c r="F77" s="66" t="s">
        <v>5</v>
      </c>
      <c r="G77" s="18" t="s">
        <v>4</v>
      </c>
      <c r="H77" s="18" t="s">
        <v>6</v>
      </c>
    </row>
    <row r="78" spans="1:8" x14ac:dyDescent="0.4">
      <c r="A78" s="25">
        <v>1</v>
      </c>
      <c r="B78" s="26" t="s">
        <v>7</v>
      </c>
      <c r="C78" s="59" t="s">
        <v>36</v>
      </c>
      <c r="D78" s="26"/>
      <c r="E78" s="26"/>
      <c r="F78" s="26"/>
      <c r="G78" s="27">
        <v>60</v>
      </c>
      <c r="H78" s="28">
        <f>F78*G78</f>
        <v>0</v>
      </c>
    </row>
    <row r="79" spans="1:8" x14ac:dyDescent="0.4">
      <c r="A79" s="20">
        <v>2</v>
      </c>
      <c r="B79" s="21" t="s">
        <v>7</v>
      </c>
      <c r="C79" s="59" t="s">
        <v>37</v>
      </c>
      <c r="D79" s="21"/>
      <c r="E79" s="21"/>
      <c r="F79" s="21"/>
      <c r="G79" s="23">
        <v>40</v>
      </c>
      <c r="H79" s="24">
        <f t="shared" ref="H79" si="3">F79*G79</f>
        <v>0</v>
      </c>
    </row>
    <row r="80" spans="1:8" x14ac:dyDescent="0.4">
      <c r="A80" s="20">
        <v>3</v>
      </c>
      <c r="B80" s="21" t="s">
        <v>8</v>
      </c>
      <c r="C80" s="59" t="s">
        <v>38</v>
      </c>
      <c r="D80" s="21"/>
      <c r="E80" s="21"/>
      <c r="F80" s="21"/>
      <c r="G80" s="23">
        <v>1</v>
      </c>
      <c r="H80" s="24">
        <f>F80*G80</f>
        <v>0</v>
      </c>
    </row>
    <row r="81" spans="1:8" x14ac:dyDescent="0.4">
      <c r="A81" s="20">
        <v>4</v>
      </c>
      <c r="B81" s="21" t="s">
        <v>8</v>
      </c>
      <c r="C81" s="59" t="s">
        <v>39</v>
      </c>
      <c r="D81" s="21"/>
      <c r="E81" s="21"/>
      <c r="F81" s="21"/>
      <c r="G81" s="23">
        <v>1</v>
      </c>
      <c r="H81" s="24">
        <f t="shared" ref="H81" si="4">F81*G81</f>
        <v>0</v>
      </c>
    </row>
    <row r="82" spans="1:8" x14ac:dyDescent="0.4">
      <c r="A82" s="53" t="s">
        <v>3</v>
      </c>
      <c r="B82" s="54"/>
      <c r="C82" s="55" t="str">
        <f>A76</f>
        <v>CAPITULO C.1</v>
      </c>
      <c r="D82" s="56"/>
      <c r="E82" s="56"/>
      <c r="F82" s="56"/>
      <c r="G82" s="57"/>
      <c r="H82" s="58">
        <f>SUM(H78:H81)</f>
        <v>0</v>
      </c>
    </row>
    <row r="83" spans="1:8" x14ac:dyDescent="0.4">
      <c r="D83" s="50"/>
      <c r="E83" s="50"/>
      <c r="F83" s="50"/>
      <c r="H83" s="64"/>
    </row>
    <row r="84" spans="1:8" ht="15" thickBot="1" x14ac:dyDescent="0.45">
      <c r="A84" s="5" t="s">
        <v>97</v>
      </c>
      <c r="B84" s="5"/>
      <c r="C84" s="10" t="s">
        <v>102</v>
      </c>
      <c r="D84" s="11"/>
      <c r="E84" s="11"/>
      <c r="F84" s="11"/>
      <c r="G84" s="11"/>
      <c r="H84" s="11"/>
    </row>
    <row r="85" spans="1:8" ht="15" thickBot="1" x14ac:dyDescent="0.45">
      <c r="A85" s="18" t="s">
        <v>0</v>
      </c>
      <c r="B85" s="18" t="s">
        <v>1</v>
      </c>
      <c r="C85" s="19" t="s">
        <v>2</v>
      </c>
      <c r="D85" s="66"/>
      <c r="E85" s="66"/>
      <c r="F85" s="66" t="s">
        <v>5</v>
      </c>
      <c r="G85" s="18" t="s">
        <v>4</v>
      </c>
      <c r="H85" s="18" t="s">
        <v>6</v>
      </c>
    </row>
    <row r="86" spans="1:8" ht="84" customHeight="1" x14ac:dyDescent="0.4">
      <c r="A86" s="25">
        <v>1</v>
      </c>
      <c r="B86" s="26" t="s">
        <v>7</v>
      </c>
      <c r="C86" s="89" t="s">
        <v>44</v>
      </c>
      <c r="D86" s="89"/>
      <c r="E86" s="89"/>
      <c r="F86" s="26"/>
      <c r="G86" s="27">
        <v>10</v>
      </c>
      <c r="H86" s="28">
        <f>F86*G86</f>
        <v>0</v>
      </c>
    </row>
    <row r="87" spans="1:8" ht="90" customHeight="1" x14ac:dyDescent="0.4">
      <c r="A87" s="20">
        <v>2</v>
      </c>
      <c r="B87" s="21" t="s">
        <v>22</v>
      </c>
      <c r="C87" s="90" t="s">
        <v>45</v>
      </c>
      <c r="D87" s="90"/>
      <c r="E87" s="90"/>
      <c r="F87" s="21"/>
      <c r="G87" s="23">
        <v>10</v>
      </c>
      <c r="H87" s="24">
        <f>F87*G87</f>
        <v>0</v>
      </c>
    </row>
    <row r="88" spans="1:8" x14ac:dyDescent="0.4">
      <c r="A88" s="53" t="s">
        <v>3</v>
      </c>
      <c r="B88" s="54"/>
      <c r="C88" s="55" t="str">
        <f>A84</f>
        <v>CAPITULO C.2</v>
      </c>
      <c r="D88" s="56"/>
      <c r="E88" s="56"/>
      <c r="F88" s="56"/>
      <c r="G88" s="57"/>
      <c r="H88" s="58">
        <f>SUM(H86:H87)</f>
        <v>0</v>
      </c>
    </row>
    <row r="89" spans="1:8" x14ac:dyDescent="0.4">
      <c r="D89" s="50"/>
      <c r="E89" s="50"/>
      <c r="F89" s="50"/>
      <c r="H89" s="64"/>
    </row>
    <row r="90" spans="1:8" ht="15" thickBot="1" x14ac:dyDescent="0.45">
      <c r="A90" s="5" t="s">
        <v>98</v>
      </c>
      <c r="B90" s="5"/>
      <c r="C90" s="10" t="s">
        <v>101</v>
      </c>
      <c r="D90" s="11"/>
      <c r="E90" s="11"/>
      <c r="F90" s="11"/>
      <c r="G90" s="11"/>
      <c r="H90" s="11"/>
    </row>
    <row r="91" spans="1:8" ht="15" thickBot="1" x14ac:dyDescent="0.45">
      <c r="A91" s="18" t="s">
        <v>0</v>
      </c>
      <c r="B91" s="18" t="s">
        <v>1</v>
      </c>
      <c r="C91" s="19" t="s">
        <v>2</v>
      </c>
      <c r="D91" s="66"/>
      <c r="E91" s="66"/>
      <c r="F91" s="66" t="s">
        <v>5</v>
      </c>
      <c r="G91" s="18" t="s">
        <v>4</v>
      </c>
      <c r="H91" s="18" t="s">
        <v>6</v>
      </c>
    </row>
    <row r="92" spans="1:8" ht="124.5" customHeight="1" x14ac:dyDescent="0.4">
      <c r="A92" s="25">
        <v>1</v>
      </c>
      <c r="B92" s="48" t="s">
        <v>8</v>
      </c>
      <c r="C92" s="91" t="s">
        <v>86</v>
      </c>
      <c r="D92" s="91"/>
      <c r="E92" s="91"/>
      <c r="F92" s="48"/>
      <c r="G92" s="34">
        <v>10</v>
      </c>
      <c r="H92" s="28">
        <f>F92*G92</f>
        <v>0</v>
      </c>
    </row>
    <row r="93" spans="1:8" ht="156" customHeight="1" x14ac:dyDescent="0.4">
      <c r="A93" s="36">
        <v>2</v>
      </c>
      <c r="B93" s="96" t="s">
        <v>8</v>
      </c>
      <c r="C93" s="97" t="s">
        <v>40</v>
      </c>
      <c r="D93" s="97"/>
      <c r="E93" s="97"/>
      <c r="F93" s="96"/>
      <c r="G93" s="98">
        <v>10</v>
      </c>
      <c r="H93" s="24">
        <f>F93*G93</f>
        <v>0</v>
      </c>
    </row>
    <row r="94" spans="1:8" ht="36" customHeight="1" x14ac:dyDescent="0.4">
      <c r="A94" s="36">
        <v>3</v>
      </c>
      <c r="B94" s="40" t="s">
        <v>8</v>
      </c>
      <c r="C94" s="92" t="s">
        <v>41</v>
      </c>
      <c r="D94" s="92"/>
      <c r="E94" s="92"/>
      <c r="F94" s="40"/>
      <c r="G94" s="41">
        <v>2</v>
      </c>
      <c r="H94" s="24">
        <f t="shared" ref="H94" si="5">F94*G94</f>
        <v>0</v>
      </c>
    </row>
    <row r="95" spans="1:8" x14ac:dyDescent="0.4">
      <c r="A95" s="36">
        <v>4</v>
      </c>
      <c r="B95" s="21" t="s">
        <v>8</v>
      </c>
      <c r="C95" s="93" t="s">
        <v>42</v>
      </c>
      <c r="D95" s="93"/>
      <c r="E95" s="93"/>
      <c r="F95" s="21"/>
      <c r="G95" s="23">
        <v>2</v>
      </c>
      <c r="H95" s="24">
        <f>F95*G95</f>
        <v>0</v>
      </c>
    </row>
    <row r="96" spans="1:8" x14ac:dyDescent="0.4">
      <c r="A96" s="36">
        <v>5</v>
      </c>
      <c r="B96" s="21" t="s">
        <v>8</v>
      </c>
      <c r="C96" s="93" t="s">
        <v>43</v>
      </c>
      <c r="D96" s="93"/>
      <c r="E96" s="93"/>
      <c r="F96" s="21"/>
      <c r="G96" s="23">
        <v>2</v>
      </c>
      <c r="H96" s="24">
        <f t="shared" ref="H96" si="6">F96*G96</f>
        <v>0</v>
      </c>
    </row>
    <row r="97" spans="1:8" x14ac:dyDescent="0.4">
      <c r="A97" s="53" t="s">
        <v>3</v>
      </c>
      <c r="B97" s="54"/>
      <c r="C97" s="60" t="str">
        <f>A90</f>
        <v>CAPITULO C.3</v>
      </c>
      <c r="D97" s="56"/>
      <c r="E97" s="56"/>
      <c r="F97" s="56"/>
      <c r="G97" s="57"/>
      <c r="H97" s="58">
        <f>SUM(H92:H96)</f>
        <v>0</v>
      </c>
    </row>
    <row r="98" spans="1:8" x14ac:dyDescent="0.4">
      <c r="D98" s="50"/>
      <c r="E98" s="50"/>
      <c r="F98" s="50"/>
      <c r="H98" s="64"/>
    </row>
    <row r="99" spans="1:8" ht="15" thickBot="1" x14ac:dyDescent="0.45">
      <c r="A99" s="5" t="s">
        <v>99</v>
      </c>
      <c r="B99" s="5"/>
      <c r="C99" s="10" t="s">
        <v>100</v>
      </c>
      <c r="D99" s="11"/>
      <c r="E99" s="11"/>
      <c r="F99" s="11"/>
      <c r="G99" s="11"/>
      <c r="H99" s="11"/>
    </row>
    <row r="100" spans="1:8" ht="15" thickBot="1" x14ac:dyDescent="0.45">
      <c r="A100" s="18" t="s">
        <v>0</v>
      </c>
      <c r="B100" s="18" t="s">
        <v>1</v>
      </c>
      <c r="C100" s="19" t="s">
        <v>2</v>
      </c>
      <c r="D100" s="66"/>
      <c r="E100" s="66"/>
      <c r="F100" s="66" t="s">
        <v>5</v>
      </c>
      <c r="G100" s="18" t="s">
        <v>4</v>
      </c>
      <c r="H100" s="18" t="s">
        <v>6</v>
      </c>
    </row>
    <row r="101" spans="1:8" x14ac:dyDescent="0.4">
      <c r="A101" s="25">
        <v>1</v>
      </c>
      <c r="B101" s="26" t="s">
        <v>8</v>
      </c>
      <c r="C101" s="87" t="s">
        <v>13</v>
      </c>
      <c r="D101" s="87"/>
      <c r="E101" s="87"/>
      <c r="F101" s="26"/>
      <c r="G101" s="27">
        <v>1</v>
      </c>
      <c r="H101" s="28">
        <f>F101*G101</f>
        <v>0</v>
      </c>
    </row>
    <row r="102" spans="1:8" x14ac:dyDescent="0.4">
      <c r="A102" s="20">
        <v>2</v>
      </c>
      <c r="B102" s="21" t="s">
        <v>8</v>
      </c>
      <c r="C102" s="88" t="s">
        <v>14</v>
      </c>
      <c r="D102" s="88"/>
      <c r="E102" s="88"/>
      <c r="F102" s="21"/>
      <c r="G102" s="23">
        <v>1</v>
      </c>
      <c r="H102" s="24">
        <f t="shared" ref="H102" si="7">F102*G102</f>
        <v>0</v>
      </c>
    </row>
    <row r="103" spans="1:8" x14ac:dyDescent="0.4">
      <c r="A103" s="53" t="s">
        <v>3</v>
      </c>
      <c r="B103" s="54"/>
      <c r="C103" s="55" t="str">
        <f>A99</f>
        <v>CAPITULO C.4</v>
      </c>
      <c r="D103" s="56"/>
      <c r="E103" s="56"/>
      <c r="F103" s="56"/>
      <c r="G103" s="57"/>
      <c r="H103" s="58">
        <f>SUM(H101:H102)</f>
        <v>0</v>
      </c>
    </row>
    <row r="104" spans="1:8" x14ac:dyDescent="0.4">
      <c r="A104" s="13"/>
      <c r="B104" s="14"/>
      <c r="C104" s="15"/>
      <c r="D104" s="49"/>
      <c r="E104" s="49"/>
      <c r="F104" s="49"/>
      <c r="G104" s="16"/>
      <c r="H104" s="62"/>
    </row>
    <row r="105" spans="1:8" ht="15.9" customHeight="1" x14ac:dyDescent="0.4">
      <c r="A105" s="94" t="s">
        <v>110</v>
      </c>
      <c r="B105" s="94"/>
      <c r="C105" s="94"/>
      <c r="D105" s="94"/>
      <c r="E105" s="94"/>
      <c r="F105" s="94"/>
      <c r="G105" s="94"/>
      <c r="H105" s="63">
        <f>H103+H97+H82+H88</f>
        <v>0</v>
      </c>
    </row>
  </sheetData>
  <mergeCells count="28">
    <mergeCell ref="C101:E101"/>
    <mergeCell ref="C102:E102"/>
    <mergeCell ref="A74:H74"/>
    <mergeCell ref="C86:E86"/>
    <mergeCell ref="C87:E87"/>
    <mergeCell ref="C92:E92"/>
    <mergeCell ref="C93:E93"/>
    <mergeCell ref="C94:E94"/>
    <mergeCell ref="C95:E95"/>
    <mergeCell ref="C96:E96"/>
    <mergeCell ref="C4:H4"/>
    <mergeCell ref="A2:H2"/>
    <mergeCell ref="A16:H16"/>
    <mergeCell ref="C58:D58"/>
    <mergeCell ref="C59:D59"/>
    <mergeCell ref="C60:D60"/>
    <mergeCell ref="C61:D61"/>
    <mergeCell ref="C66:D66"/>
    <mergeCell ref="C67:D67"/>
    <mergeCell ref="C51:D51"/>
    <mergeCell ref="C53:D53"/>
    <mergeCell ref="C54:D54"/>
    <mergeCell ref="C55:D55"/>
    <mergeCell ref="C56:D56"/>
    <mergeCell ref="C57:D57"/>
    <mergeCell ref="C18:D18"/>
    <mergeCell ref="C68:D68"/>
    <mergeCell ref="C69:D6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80BD96-38F7-476C-906B-EDBB85839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C89FD-74C3-4573-983B-0EC79AA065C8}">
  <ds:schemaRefs>
    <ds:schemaRef ds:uri="http://schemas.microsoft.com/sharepoint/v3/contenttype/forms"/>
  </ds:schemaRefs>
</ds:datastoreItem>
</file>

<file path=customXml/itemProps3.xml><?xml version="1.0" encoding="utf-8"?>
<ds:datastoreItem xmlns:ds="http://schemas.openxmlformats.org/officeDocument/2006/customXml" ds:itemID="{CD6DD489-0A6E-474B-AD9D-1F3AA8A93B46}">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MEDICIONES</vt:lpstr>
      <vt:lpstr>MEDICIONES!OLE_LINK1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2022-05-13T10:59:23Z</cp:lastPrinted>
  <dcterms:created xsi:type="dcterms:W3CDTF">2011-11-25T10:27:49Z</dcterms:created>
  <dcterms:modified xsi:type="dcterms:W3CDTF">2022-06-29T06:57:38Z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6640400</vt:r8>
  </property>
  <property fmtid="{D5CDD505-2E9C-101B-9397-08002B2CF9AE}" pid="4" name="MediaServiceImageTags">
    <vt:lpwstr/>
  </property>
</Properties>
</file>